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59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</authors>
  <commentLis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</authors>
  <commentLis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M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N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S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</commentList>
</comments>
</file>

<file path=xl/sharedStrings.xml><?xml version="1.0" encoding="utf-8"?>
<sst xmlns="http://schemas.openxmlformats.org/spreadsheetml/2006/main" count="537" uniqueCount="157">
  <si>
    <t>I година</t>
  </si>
  <si>
    <t>ЕСПБ</t>
  </si>
  <si>
    <t>II година</t>
  </si>
  <si>
    <t>Основи економије</t>
  </si>
  <si>
    <t>Теорија и политика цена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</si>
  <si>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</si>
  <si>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</si>
  <si>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</si>
  <si>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</si>
  <si>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</si>
  <si>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</si>
  <si>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</si>
  <si>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</si>
  <si>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</si>
  <si>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</si>
  <si>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</si>
  <si>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</si>
  <si>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</si>
  <si>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</si>
  <si>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</si>
  <si>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</si>
  <si>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</si>
  <si>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</si>
  <si>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</si>
  <si>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</si>
  <si>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</si>
  <si>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</si>
  <si>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</si>
  <si>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</si>
  <si>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</si>
  <si>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</si>
  <si>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</si>
  <si>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</si>
  <si>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</si>
  <si>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</si>
  <si>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</si>
  <si>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</si>
  <si>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</si>
  <si>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</si>
  <si>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</si>
  <si>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</si>
  <si>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</si>
  <si>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</si>
  <si>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</si>
  <si>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</si>
  <si>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</si>
  <si>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</si>
  <si>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</si>
  <si>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- Теорија и политика цена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</si>
  <si>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</si>
  <si>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</si>
  <si>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</si>
  <si>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</si>
  <si>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</si>
  <si>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</si>
  <si>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</si>
  <si>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</si>
  <si>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</si>
  <si>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</si>
  <si>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</si>
  <si>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</si>
  <si>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</si>
  <si>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</si>
  <si>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</si>
  <si>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</si>
  <si>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</si>
  <si>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</si>
  <si>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</si>
  <si>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</si>
  <si>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Финан. извештавање</t>
  </si>
  <si>
    <t>- Економ. јавног сект.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</si>
  <si>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</si>
  <si>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</si>
  <si>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</si>
  <si>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</si>
  <si>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</si>
  <si>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</si>
  <si>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Ревизија фин. извеш.</t>
  </si>
  <si>
    <t>- Макроекон. анализа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</si>
  <si>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</si>
  <si>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</si>
  <si>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</si>
  <si>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</si>
  <si>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Ревизија финанс. извештаја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</si>
  <si>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</si>
  <si>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</si>
  <si>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</si>
  <si>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</si>
  <si>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</si>
  <si>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</si>
  <si>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Наука о менаџменту</t>
  </si>
  <si>
    <t>Менаџмент квалитетом</t>
  </si>
  <si>
    <t>- Економ. кибернетика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</si>
  <si>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</si>
  <si>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</si>
  <si>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</si>
  <si>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</si>
  <si>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</si>
  <si>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- Менаџ. квалитетом</t>
  </si>
  <si>
    <t>Управљ. интег. проц. предузећа</t>
  </si>
  <si>
    <t>Менаџ. у туриз. и хотел.</t>
  </si>
  <si>
    <t>Економика туризма</t>
  </si>
  <si>
    <t>- Привредни развој</t>
  </si>
  <si>
    <t>IV година</t>
  </si>
  <si>
    <t>Економика индустрије</t>
  </si>
  <si>
    <t>Економика пољопривреде</t>
  </si>
  <si>
    <t>Економија ЕУ</t>
  </si>
  <si>
    <t>Међународне финансије</t>
  </si>
  <si>
    <t>Банкарство</t>
  </si>
  <si>
    <t>Економика прир. и привр. рес.</t>
  </si>
  <si>
    <t>Завршни рад</t>
  </si>
  <si>
    <t>ЕСПБ IV година</t>
  </si>
  <si>
    <t>укупно IV година</t>
  </si>
  <si>
    <t>- Тур. и жив. средина</t>
  </si>
  <si>
    <t>- Менаџ. у спољ. трговини</t>
  </si>
  <si>
    <t>- Привредно право</t>
  </si>
  <si>
    <t>- Пословне финансије</t>
  </si>
  <si>
    <t>- Теор. и анал. ек. полит.</t>
  </si>
  <si>
    <t>Платни промет</t>
  </si>
  <si>
    <t>Приредно право</t>
  </si>
  <si>
    <t>Рачуноводствени ИС</t>
  </si>
  <si>
    <t>Пословне финансије</t>
  </si>
  <si>
    <t>- Електронско пословање</t>
  </si>
  <si>
    <t>- Ек. и орг. трг. предузећа</t>
  </si>
  <si>
    <t>- Економика пољопривр.</t>
  </si>
  <si>
    <t>- Економика индустрије</t>
  </si>
  <si>
    <t>- Теорија одлучивања</t>
  </si>
  <si>
    <t>Буџетско и пореско рачуноводство</t>
  </si>
  <si>
    <t>- Платни промет</t>
  </si>
  <si>
    <t>- Истраживање тржишта</t>
  </si>
  <si>
    <t>Екон. и организац. трг. предузећа</t>
  </si>
  <si>
    <t>Међународни маркетинг</t>
  </si>
  <si>
    <t>Предузетнички менаџмент</t>
  </si>
  <si>
    <t>Теорија одлучивања</t>
  </si>
  <si>
    <t>- Директни маркетинг</t>
  </si>
  <si>
    <t>- Менаџ. у спољној трговини</t>
  </si>
  <si>
    <t>Директни маркетинг</t>
  </si>
  <si>
    <t>Истраживање тржишта</t>
  </si>
  <si>
    <t>- Банкарство</t>
  </si>
  <si>
    <t>- Међународне финансије</t>
  </si>
  <si>
    <t>Туризам и животна средина</t>
  </si>
  <si>
    <t>Основе балнеоклиматологије</t>
  </si>
  <si>
    <t>Менаџмент у спољној трговини</t>
  </si>
  <si>
    <t>- Екон. прир. и прив. ресурса</t>
  </si>
  <si>
    <t>- Тржишно комуницирање</t>
  </si>
  <si>
    <t>- Финансијско извештавање</t>
  </si>
  <si>
    <t>САМОФИНАНСИРАЊЕ</t>
  </si>
  <si>
    <t>вредност пренетог ЕСПБ бода</t>
  </si>
  <si>
    <t>вредност првоуписаног ЕСПБ бода</t>
  </si>
  <si>
    <t>број рата</t>
  </si>
  <si>
    <t>- Предузетнички менаџмент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</si>
  <si>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ОПШТА ЕКОНОМИЈА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</si>
  <si>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ФИНАНСИЈЕ, БЕРЗЕ И БАНКАРСТВО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</si>
  <si>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РАЧУНОВОДСТВО И ПОСЛОВНЕ ФИНАНСИЈЕ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</si>
  <si>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МЕНАЏМЕНТ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</si>
  <si>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МАРКЕТИНГ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</si>
  <si>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III ГОДИНЕ - </t>
    </r>
    <r>
      <rPr>
        <b/>
        <sz val="11"/>
        <color indexed="8"/>
        <rFont val="Calibri"/>
        <family val="2"/>
      </rPr>
      <t>ТУРИЗАМ И ХОТЕЛИЈЕРСТВО</t>
    </r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</si>
</sst>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3" fillId="0" borderId="13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horizontal="justify" vertical="center" wrapText="1"/>
    </xf>
    <xf numFmtId="0" fontId="41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4" fillId="0" borderId="14" xfId="0" applyNumberFormat="1" applyFont="1" applyBorder="1" applyAlignment="1">
      <alignment vertical="center" wrapText="1"/>
    </xf>
    <xf numFmtId="0" fontId="27" fillId="0" borderId="0" xfId="0" applyFont="1" applyAlignment="1" applyProtection="1">
      <alignment/>
      <protection/>
    </xf>
    <xf numFmtId="0" fontId="41" fillId="27" borderId="18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49" fontId="44" fillId="0" borderId="14" xfId="0" applyNumberFormat="1" applyFont="1" applyBorder="1" applyAlignment="1">
      <alignment vertical="center" wrapText="1"/>
    </xf>
    <xf numFmtId="187" fontId="24" fillId="33" borderId="20" xfId="0" applyNumberFormat="1" applyFont="1" applyFill="1" applyBorder="1" applyAlignment="1">
      <alignment horizontal="center" vertical="center" shrinkToFit="1"/>
    </xf>
    <xf numFmtId="187" fontId="24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0" xfId="0" applyFont="1" applyAlignment="1" applyProtection="1">
      <alignment/>
      <protection/>
    </xf>
    <xf numFmtId="49" fontId="44" fillId="0" borderId="14" xfId="0" applyNumberFormat="1" applyFont="1" applyBorder="1" applyAlignment="1">
      <alignment horizontal="lef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0" fontId="41" fillId="9" borderId="20" xfId="0" applyFont="1" applyFill="1" applyBorder="1" applyAlignment="1">
      <alignment horizontal="center" vertical="center" wrapText="1"/>
    </xf>
    <xf numFmtId="0" fontId="41" fillId="14" borderId="17" xfId="0" applyFont="1" applyFill="1" applyBorder="1" applyAlignment="1">
      <alignment horizontal="center" vertical="center" wrapText="1"/>
    </xf>
    <xf numFmtId="181" fontId="23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justify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14" borderId="15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174" fontId="23" fillId="0" borderId="0" xfId="0" applyNumberFormat="1" applyFont="1" applyAlignment="1">
      <alignment horizontal="right" vertical="center" indent="1"/>
    </xf>
    <xf numFmtId="1" fontId="24" fillId="33" borderId="20" xfId="0" applyNumberFormat="1" applyFont="1" applyFill="1" applyBorder="1" applyAlignment="1">
      <alignment horizontal="center" vertical="center" shrinkToFit="1"/>
    </xf>
    <xf numFmtId="187" fontId="41" fillId="33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27" fillId="0" borderId="0" xfId="0" applyFont="1" applyFill="1" applyAlignment="1" applyProtection="1">
      <alignment/>
      <protection/>
    </xf>
    <xf numFmtId="0" fontId="27" fillId="0" borderId="0" xfId="0" applyFont="1" applyFill="1" applyAlignment="1">
      <alignment/>
    </xf>
    <xf numFmtId="0" fontId="24" fillId="0" borderId="20" xfId="0" applyFont="1" applyBorder="1" applyAlignment="1">
      <alignment horizontal="center" vertical="center"/>
    </xf>
    <xf numFmtId="0" fontId="0" fillId="34" borderId="23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3" fillId="0" borderId="22" xfId="0" applyFont="1" applyBorder="1" applyAlignment="1">
      <alignment horizontal="left" vertical="center" wrapText="1"/>
    </xf>
    <xf numFmtId="0" fontId="43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5" xfId="0" applyFont="1" applyBorder="1" applyAlignment="1">
      <alignment horizontal="right" vertical="center" wrapText="1"/>
    </xf>
    <xf numFmtId="187" fontId="45" fillId="0" borderId="23" xfId="0" applyNumberFormat="1" applyFont="1" applyBorder="1" applyAlignment="1">
      <alignment horizontal="center" vertical="center" shrinkToFit="1"/>
    </xf>
    <xf numFmtId="187" fontId="45" fillId="0" borderId="21" xfId="0" applyNumberFormat="1" applyFont="1" applyBorder="1" applyAlignment="1">
      <alignment horizontal="center" vertical="center" shrinkToFit="1"/>
    </xf>
    <xf numFmtId="187" fontId="45" fillId="0" borderId="10" xfId="0" applyNumberFormat="1" applyFont="1" applyBorder="1" applyAlignment="1">
      <alignment horizontal="center" vertical="center" shrinkToFit="1"/>
    </xf>
    <xf numFmtId="0" fontId="46" fillId="27" borderId="23" xfId="0" applyFont="1" applyFill="1" applyBorder="1" applyAlignment="1">
      <alignment horizontal="center" vertical="center" wrapText="1"/>
    </xf>
    <xf numFmtId="0" fontId="46" fillId="27" borderId="2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49" fontId="44" fillId="0" borderId="0" xfId="0" applyNumberFormat="1" applyFont="1" applyAlignment="1">
      <alignment horizontal="left" vertical="center" wrapText="1"/>
    </xf>
    <xf numFmtId="49" fontId="44" fillId="0" borderId="11" xfId="0" applyNumberFormat="1" applyFont="1" applyBorder="1" applyAlignment="1">
      <alignment horizontal="left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22" xfId="0" applyFont="1" applyBorder="1" applyAlignment="1">
      <alignment horizontal="right" vertical="center" wrapText="1"/>
    </xf>
    <xf numFmtId="0" fontId="41" fillId="0" borderId="23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4" fillId="0" borderId="15" xfId="0" applyFont="1" applyBorder="1" applyAlignment="1">
      <alignment vertical="center" wrapText="1"/>
    </xf>
    <xf numFmtId="0" fontId="44" fillId="0" borderId="19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49" fontId="44" fillId="0" borderId="0" xfId="0" applyNumberFormat="1" applyFont="1" applyAlignment="1">
      <alignment vertical="center" wrapText="1"/>
    </xf>
    <xf numFmtId="49" fontId="44" fillId="0" borderId="11" xfId="0" applyNumberFormat="1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17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0" xfId="0" applyFont="1" applyAlignment="1">
      <alignment horizontal="center" vertical="center"/>
    </xf>
    <xf numFmtId="181" fontId="41" fillId="14" borderId="23" xfId="0" applyNumberFormat="1" applyFont="1" applyFill="1" applyBorder="1" applyAlignment="1">
      <alignment horizontal="center" vertical="center"/>
    </xf>
    <xf numFmtId="181" fontId="41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181" fontId="41" fillId="9" borderId="23" xfId="0" applyNumberFormat="1" applyFont="1" applyFill="1" applyBorder="1" applyAlignment="1">
      <alignment horizontal="center" vertical="center"/>
    </xf>
    <xf numFmtId="181" fontId="41" fillId="9" borderId="10" xfId="0" applyNumberFormat="1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1" fillId="0" borderId="19" xfId="0" applyFont="1" applyBorder="1" applyAlignment="1">
      <alignment horizontal="right" vertical="center" wrapText="1"/>
    </xf>
    <xf numFmtId="49" fontId="44" fillId="0" borderId="15" xfId="0" applyNumberFormat="1" applyFont="1" applyBorder="1" applyAlignment="1">
      <alignment vertical="center" wrapText="1"/>
    </xf>
    <xf numFmtId="49" fontId="44" fillId="0" borderId="19" xfId="0" applyNumberFormat="1" applyFont="1" applyBorder="1" applyAlignment="1">
      <alignment vertical="center" wrapText="1"/>
    </xf>
    <xf numFmtId="49" fontId="44" fillId="0" borderId="0" xfId="0" applyNumberFormat="1" applyFont="1" applyBorder="1" applyAlignment="1">
      <alignment vertical="center" wrapText="1"/>
    </xf>
    <xf numFmtId="49" fontId="44" fillId="0" borderId="15" xfId="0" applyNumberFormat="1" applyFont="1" applyBorder="1" applyAlignment="1">
      <alignment horizontal="left" vertical="center" wrapText="1"/>
    </xf>
    <xf numFmtId="49" fontId="44" fillId="0" borderId="19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4" fillId="0" borderId="12" xfId="0" applyNumberFormat="1" applyFont="1" applyBorder="1" applyAlignment="1">
      <alignment vertical="center" wrapText="1"/>
    </xf>
    <xf numFmtId="49" fontId="0" fillId="0" borderId="15" xfId="0" applyNumberFormat="1" applyBorder="1" applyAlignment="1">
      <alignment vertical="top" wrapText="1"/>
    </xf>
    <xf numFmtId="49" fontId="0" fillId="0" borderId="19" xfId="0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"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strike val="0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b/>
        <i val="0"/>
        <strike val="0"/>
      </font>
      <fill>
        <patternFill>
          <bgColor rgb="FF92D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K38"/>
  <sheetViews>
    <sheetView tabSelected="1"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8.00390625" style="0" customWidth="1"/>
    <col min="6" max="6" width="23.140625" style="0" customWidth="1"/>
    <col min="7" max="7" width="4.421875" style="0" customWidth="1"/>
    <col min="8" max="9" width="6.57421875" style="0" customWidth="1"/>
    <col min="10" max="10" width="5.7109375" style="0" bestFit="1" customWidth="1"/>
    <col min="11" max="11" width="19.421875" style="0" customWidth="1"/>
    <col min="12" max="12" width="8.57421875" style="0" customWidth="1"/>
    <col min="13" max="13" width="6.57421875" style="0" customWidth="1"/>
    <col min="14" max="14" width="5.7109375" style="0" customWidth="1"/>
    <col min="15" max="15" width="5.7109375" style="0" bestFit="1" customWidth="1"/>
    <col min="16" max="16" width="22.140625" style="0" customWidth="1"/>
    <col min="17" max="17" width="8.57421875" style="0" customWidth="1"/>
    <col min="18" max="18" width="6.7109375" style="0" customWidth="1"/>
    <col min="19" max="19" width="6.00390625" style="0" customWidth="1"/>
    <col min="20" max="20" width="6.28125" style="0" customWidth="1"/>
    <col min="21" max="21" width="2.7109375" style="0" customWidth="1"/>
    <col min="22" max="22" width="14.57421875" style="0" customWidth="1"/>
    <col min="23" max="23" width="14.140625" style="0" customWidth="1"/>
    <col min="24" max="24" width="11.140625" style="0" customWidth="1"/>
    <col min="25" max="25" width="21.8515625" style="0" customWidth="1"/>
  </cols>
  <sheetData>
    <row r="1" ht="15.75" customHeight="1" thickBot="1"/>
    <row r="2" spans="2:20" ht="16.5" customHeight="1" thickBot="1">
      <c r="B2" s="68" t="s">
        <v>151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customHeight="1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7" ht="15.75" customHeight="1">
      <c r="B6" s="82" t="s">
        <v>3</v>
      </c>
      <c r="C6" s="83"/>
      <c r="D6" s="54"/>
      <c r="E6" s="9">
        <v>7</v>
      </c>
      <c r="F6" s="83" t="s">
        <v>4</v>
      </c>
      <c r="G6" s="83"/>
      <c r="H6" s="54"/>
      <c r="I6" s="51"/>
      <c r="J6" s="2">
        <v>7</v>
      </c>
      <c r="K6" s="82" t="s">
        <v>57</v>
      </c>
      <c r="L6" s="83"/>
      <c r="M6" s="54"/>
      <c r="N6" s="51"/>
      <c r="O6" s="2">
        <v>7</v>
      </c>
      <c r="P6" s="82" t="s">
        <v>104</v>
      </c>
      <c r="Q6" s="83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IF(Y6,O6,0)</f>
        <v>0</v>
      </c>
      <c r="AA6" s="33" t="b">
        <v>0</v>
      </c>
      <c r="AB6" s="11">
        <f>IF(AA6,T6,0)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4" t="b">
        <v>0</v>
      </c>
      <c r="AH6" s="11">
        <f aca="true" t="shared" si="2" ref="AH6:AH13">IF(AG6,T6,0)</f>
        <v>0</v>
      </c>
      <c r="AI6" s="20"/>
      <c r="AJ6" s="29"/>
      <c r="AK6" s="29"/>
    </row>
    <row r="7" spans="2:37" ht="15.75" customHeight="1">
      <c r="B7" s="73" t="s">
        <v>5</v>
      </c>
      <c r="C7" s="74"/>
      <c r="D7" s="55"/>
      <c r="E7" s="2">
        <v>8</v>
      </c>
      <c r="F7" s="74" t="s">
        <v>6</v>
      </c>
      <c r="G7" s="74"/>
      <c r="H7" s="55"/>
      <c r="I7" s="52"/>
      <c r="J7" s="2">
        <v>7</v>
      </c>
      <c r="K7" s="73" t="s">
        <v>58</v>
      </c>
      <c r="L7" s="74"/>
      <c r="M7" s="55"/>
      <c r="N7" s="52"/>
      <c r="O7" s="2">
        <v>7</v>
      </c>
      <c r="P7" s="73" t="s">
        <v>105</v>
      </c>
      <c r="Q7" s="74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>IF(Y7,J7,0)</f>
        <v>0</v>
      </c>
      <c r="AA7" s="34" t="b">
        <v>0</v>
      </c>
      <c r="AB7" s="11">
        <f aca="true" t="shared" si="3" ref="AB7:AB15">IF(AA7,O7,0)</f>
        <v>0</v>
      </c>
      <c r="AC7" s="33" t="b">
        <v>0</v>
      </c>
      <c r="AD7" s="11">
        <f aca="true" t="shared" si="4" ref="AD7:AD15">IF(AC7,O7,0)</f>
        <v>0</v>
      </c>
      <c r="AE7" s="33" t="b">
        <v>0</v>
      </c>
      <c r="AF7" s="11">
        <f aca="true" t="shared" si="5" ref="AF7:AF15">IF(AE7,T7,0)</f>
        <v>0</v>
      </c>
      <c r="AG7" s="34" t="b">
        <v>0</v>
      </c>
      <c r="AH7" s="11">
        <f t="shared" si="2"/>
        <v>0</v>
      </c>
      <c r="AI7" s="20"/>
      <c r="AJ7" s="29"/>
      <c r="AK7" s="29"/>
    </row>
    <row r="8" spans="2:37" ht="15.75" customHeight="1">
      <c r="B8" s="73" t="s">
        <v>7</v>
      </c>
      <c r="C8" s="74"/>
      <c r="D8" s="55"/>
      <c r="E8" s="2">
        <v>7</v>
      </c>
      <c r="F8" s="74" t="s">
        <v>8</v>
      </c>
      <c r="G8" s="74"/>
      <c r="H8" s="55"/>
      <c r="I8" s="52"/>
      <c r="J8" s="2">
        <v>7</v>
      </c>
      <c r="K8" s="73" t="s">
        <v>59</v>
      </c>
      <c r="L8" s="74"/>
      <c r="M8" s="55"/>
      <c r="N8" s="52"/>
      <c r="O8" s="2">
        <v>7</v>
      </c>
      <c r="P8" s="73" t="s">
        <v>106</v>
      </c>
      <c r="Q8" s="74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aca="true" t="shared" si="6" ref="Z8:Z15">IF(Y8,J8,0)</f>
        <v>0</v>
      </c>
      <c r="AA8" s="33" t="b">
        <v>0</v>
      </c>
      <c r="AB8" s="11">
        <f t="shared" si="3"/>
        <v>0</v>
      </c>
      <c r="AC8" s="33" t="b">
        <v>0</v>
      </c>
      <c r="AD8" s="11">
        <f t="shared" si="4"/>
        <v>0</v>
      </c>
      <c r="AE8" s="33" t="b">
        <v>0</v>
      </c>
      <c r="AF8" s="11">
        <f t="shared" si="5"/>
        <v>0</v>
      </c>
      <c r="AG8" s="33" t="b">
        <v>0</v>
      </c>
      <c r="AH8" s="11">
        <f t="shared" si="2"/>
        <v>0</v>
      </c>
      <c r="AI8" s="20"/>
      <c r="AJ8" s="29"/>
      <c r="AK8" s="29"/>
    </row>
    <row r="9" spans="2:37" ht="15.75" customHeight="1">
      <c r="B9" s="73" t="s">
        <v>9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60</v>
      </c>
      <c r="L9" s="74"/>
      <c r="M9" s="55"/>
      <c r="N9" s="52"/>
      <c r="O9" s="2">
        <v>7</v>
      </c>
      <c r="P9" s="73" t="s">
        <v>107</v>
      </c>
      <c r="Q9" s="74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6"/>
        <v>0</v>
      </c>
      <c r="AA9" s="33" t="b">
        <v>0</v>
      </c>
      <c r="AB9" s="11">
        <f t="shared" si="3"/>
        <v>0</v>
      </c>
      <c r="AC9" s="33" t="b">
        <v>0</v>
      </c>
      <c r="AD9" s="11">
        <f t="shared" si="4"/>
        <v>0</v>
      </c>
      <c r="AE9" s="33" t="b">
        <v>0</v>
      </c>
      <c r="AF9" s="11">
        <f t="shared" si="5"/>
        <v>0</v>
      </c>
      <c r="AG9" s="33" t="b">
        <v>0</v>
      </c>
      <c r="AH9" s="11">
        <f t="shared" si="2"/>
        <v>0</v>
      </c>
      <c r="AI9" s="20"/>
      <c r="AJ9" s="29"/>
      <c r="AK9" s="29"/>
    </row>
    <row r="10" spans="2:37" ht="15.75" customHeight="1">
      <c r="B10" s="73" t="s">
        <v>11</v>
      </c>
      <c r="C10" s="74"/>
      <c r="D10" s="55"/>
      <c r="E10" s="2">
        <v>8</v>
      </c>
      <c r="F10" s="74" t="s">
        <v>12</v>
      </c>
      <c r="G10" s="74"/>
      <c r="H10" s="55"/>
      <c r="I10" s="52"/>
      <c r="J10" s="2">
        <v>7</v>
      </c>
      <c r="K10" s="73" t="s">
        <v>61</v>
      </c>
      <c r="L10" s="74"/>
      <c r="M10" s="55"/>
      <c r="N10" s="52"/>
      <c r="O10" s="2">
        <v>7</v>
      </c>
      <c r="P10" s="73" t="s">
        <v>108</v>
      </c>
      <c r="Q10" s="74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6"/>
        <v>0</v>
      </c>
      <c r="AA10" s="33" t="b">
        <v>0</v>
      </c>
      <c r="AB10" s="11">
        <f t="shared" si="3"/>
        <v>0</v>
      </c>
      <c r="AC10" s="33" t="b">
        <v>0</v>
      </c>
      <c r="AD10" s="11">
        <f t="shared" si="4"/>
        <v>0</v>
      </c>
      <c r="AE10" s="33" t="b">
        <v>0</v>
      </c>
      <c r="AF10" s="11">
        <f t="shared" si="5"/>
        <v>0</v>
      </c>
      <c r="AG10" s="33" t="b">
        <v>0</v>
      </c>
      <c r="AH10" s="11">
        <f t="shared" si="2"/>
        <v>0</v>
      </c>
      <c r="AI10" s="20"/>
      <c r="AJ10" s="29"/>
      <c r="AK10" s="29"/>
    </row>
    <row r="11" spans="2:37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62</v>
      </c>
      <c r="L11" s="74"/>
      <c r="M11" s="55"/>
      <c r="N11" s="52"/>
      <c r="O11" s="2">
        <v>7</v>
      </c>
      <c r="P11" s="73" t="s">
        <v>109</v>
      </c>
      <c r="Q11" s="74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6"/>
        <v>0</v>
      </c>
      <c r="AA11" s="33" t="b">
        <v>0</v>
      </c>
      <c r="AB11" s="11">
        <f t="shared" si="3"/>
        <v>0</v>
      </c>
      <c r="AC11" s="33" t="b">
        <v>0</v>
      </c>
      <c r="AD11" s="11">
        <f t="shared" si="4"/>
        <v>0</v>
      </c>
      <c r="AE11" s="33" t="b">
        <v>0</v>
      </c>
      <c r="AF11" s="11">
        <f t="shared" si="5"/>
        <v>0</v>
      </c>
      <c r="AG11" s="33" t="b">
        <v>0</v>
      </c>
      <c r="AH11" s="11">
        <f t="shared" si="2"/>
        <v>0</v>
      </c>
      <c r="AI11" s="20"/>
      <c r="AJ11" s="29"/>
      <c r="AK11" s="29"/>
    </row>
    <row r="12" spans="2:37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6"/>
        <v>0</v>
      </c>
      <c r="AA12" s="33" t="b">
        <v>0</v>
      </c>
      <c r="AB12" s="11">
        <f t="shared" si="3"/>
        <v>0</v>
      </c>
      <c r="AC12" s="33" t="b">
        <v>0</v>
      </c>
      <c r="AD12" s="11">
        <f t="shared" si="4"/>
        <v>0</v>
      </c>
      <c r="AE12" s="33" t="b">
        <v>0</v>
      </c>
      <c r="AF12" s="11">
        <f t="shared" si="5"/>
        <v>0</v>
      </c>
      <c r="AG12" s="33" t="b">
        <v>0</v>
      </c>
      <c r="AH12" s="11">
        <f t="shared" si="2"/>
        <v>0</v>
      </c>
      <c r="AI12" s="20"/>
      <c r="AJ12" s="29"/>
      <c r="AK12" s="29"/>
    </row>
    <row r="13" spans="2:37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6"/>
        <v>0</v>
      </c>
      <c r="AA13" s="33" t="b">
        <v>0</v>
      </c>
      <c r="AB13" s="11">
        <f t="shared" si="3"/>
        <v>0</v>
      </c>
      <c r="AC13" s="33" t="b">
        <v>0</v>
      </c>
      <c r="AD13" s="11">
        <f t="shared" si="4"/>
        <v>0</v>
      </c>
      <c r="AE13" s="33" t="b">
        <v>0</v>
      </c>
      <c r="AF13" s="11">
        <f t="shared" si="5"/>
        <v>0</v>
      </c>
      <c r="AG13" s="33" t="b">
        <v>0</v>
      </c>
      <c r="AH13" s="11">
        <f t="shared" si="2"/>
        <v>0</v>
      </c>
      <c r="AI13" s="20"/>
      <c r="AJ13" s="29"/>
      <c r="AK13" s="29"/>
    </row>
    <row r="14" spans="2:37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35"/>
      <c r="Q14" s="36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6"/>
        <v>0</v>
      </c>
      <c r="AA14" s="33" t="b">
        <v>0</v>
      </c>
      <c r="AB14" s="11">
        <f t="shared" si="3"/>
        <v>0</v>
      </c>
      <c r="AC14" s="33" t="b">
        <v>0</v>
      </c>
      <c r="AD14" s="11">
        <f t="shared" si="4"/>
        <v>0</v>
      </c>
      <c r="AE14" s="33"/>
      <c r="AF14" s="33"/>
      <c r="AG14" s="33"/>
      <c r="AH14" s="11"/>
      <c r="AI14" s="20"/>
      <c r="AJ14" s="29"/>
      <c r="AK14" s="29"/>
    </row>
    <row r="15" spans="2:37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6"/>
        <v>0</v>
      </c>
      <c r="AA15" s="33" t="b">
        <v>0</v>
      </c>
      <c r="AB15" s="11">
        <f t="shared" si="3"/>
        <v>0</v>
      </c>
      <c r="AC15" s="33" t="b">
        <v>0</v>
      </c>
      <c r="AD15" s="11">
        <f t="shared" si="4"/>
        <v>0</v>
      </c>
      <c r="AE15" s="33" t="b">
        <v>0</v>
      </c>
      <c r="AF15" s="11">
        <f t="shared" si="5"/>
        <v>0</v>
      </c>
      <c r="AG15" s="33" t="b">
        <v>0</v>
      </c>
      <c r="AH15" s="11">
        <f>IF(AG15,T15,0)</f>
        <v>0</v>
      </c>
      <c r="AI15" s="20"/>
      <c r="AJ15" s="29"/>
      <c r="AK15" s="29"/>
    </row>
    <row r="16" spans="2:27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9"/>
      <c r="V16" s="21" t="s">
        <v>53</v>
      </c>
      <c r="W16" s="19"/>
      <c r="X16" s="11">
        <f>SUM(X6:X15)</f>
        <v>0</v>
      </c>
      <c r="Y16" s="20"/>
      <c r="Z16" s="29"/>
      <c r="AA16" s="20"/>
    </row>
    <row r="17" spans="2:27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U17" s="20"/>
      <c r="V17" s="67">
        <f>E16+J16+O16+T16</f>
        <v>0</v>
      </c>
      <c r="W17" s="20"/>
      <c r="Z17" s="20"/>
      <c r="AA17" s="20"/>
    </row>
    <row r="18" spans="2:27" ht="15" customHeight="1" thickBot="1">
      <c r="B18" s="113" t="s">
        <v>17</v>
      </c>
      <c r="C18" s="111"/>
      <c r="D18" s="111"/>
      <c r="E18" s="112"/>
      <c r="F18" s="4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37" t="s">
        <v>17</v>
      </c>
      <c r="Q18" s="71" t="s">
        <v>22</v>
      </c>
      <c r="R18" s="71"/>
      <c r="S18" s="71"/>
      <c r="T18" s="72"/>
      <c r="U18" s="20"/>
      <c r="V18" s="20"/>
      <c r="W18" s="20"/>
      <c r="Z18" s="20"/>
      <c r="AA18" s="20"/>
    </row>
    <row r="19" spans="2:26" ht="15" customHeight="1" thickBot="1">
      <c r="B19" s="109" t="s">
        <v>18</v>
      </c>
      <c r="C19" s="110"/>
      <c r="D19" s="110"/>
      <c r="E19" s="105"/>
      <c r="F19" s="5" t="s">
        <v>21</v>
      </c>
      <c r="G19" s="104" t="s">
        <v>23</v>
      </c>
      <c r="H19" s="104"/>
      <c r="I19" s="104"/>
      <c r="J19" s="105"/>
      <c r="K19" s="24" t="s">
        <v>68</v>
      </c>
      <c r="L19" s="102" t="s">
        <v>69</v>
      </c>
      <c r="M19" s="102"/>
      <c r="N19" s="102"/>
      <c r="O19" s="103"/>
      <c r="P19" s="39" t="s">
        <v>113</v>
      </c>
      <c r="Q19" s="91" t="s">
        <v>114</v>
      </c>
      <c r="R19" s="91"/>
      <c r="S19" s="91"/>
      <c r="T19" s="92"/>
      <c r="U19" s="20"/>
      <c r="V19" s="21" t="s">
        <v>54</v>
      </c>
      <c r="W19" s="22"/>
      <c r="X19" s="61" t="s">
        <v>149</v>
      </c>
      <c r="Y19" s="62">
        <f>IF(V17&gt;15,6,3)</f>
        <v>3</v>
      </c>
      <c r="Z19" s="20"/>
    </row>
    <row r="20" spans="2:26" ht="15" customHeight="1" thickBot="1">
      <c r="B20" s="109" t="s">
        <v>19</v>
      </c>
      <c r="C20" s="110"/>
      <c r="D20" s="110"/>
      <c r="E20" s="105"/>
      <c r="F20" s="5" t="s">
        <v>29</v>
      </c>
      <c r="G20" s="102" t="s">
        <v>30</v>
      </c>
      <c r="H20" s="102"/>
      <c r="I20" s="102"/>
      <c r="J20" s="103"/>
      <c r="K20" s="24" t="s">
        <v>70</v>
      </c>
      <c r="L20" s="104" t="s">
        <v>71</v>
      </c>
      <c r="M20" s="104"/>
      <c r="N20" s="104"/>
      <c r="O20" s="105"/>
      <c r="P20" s="39" t="s">
        <v>115</v>
      </c>
      <c r="Q20" s="84" t="s">
        <v>116</v>
      </c>
      <c r="R20" s="84"/>
      <c r="S20" s="84"/>
      <c r="T20" s="85"/>
      <c r="U20" s="20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  <c r="Z20" s="20"/>
    </row>
    <row r="21" spans="2:26" ht="15.75" customHeight="1" thickBot="1">
      <c r="B21" s="108" t="s">
        <v>20</v>
      </c>
      <c r="C21" s="98"/>
      <c r="D21" s="98"/>
      <c r="E21" s="99"/>
      <c r="F21" s="6"/>
      <c r="G21" s="89"/>
      <c r="H21" s="89"/>
      <c r="I21" s="89"/>
      <c r="J21" s="90"/>
      <c r="K21" s="3"/>
      <c r="L21" s="98" t="s">
        <v>72</v>
      </c>
      <c r="M21" s="98"/>
      <c r="N21" s="98"/>
      <c r="O21" s="99"/>
      <c r="P21" s="40" t="s">
        <v>117</v>
      </c>
      <c r="Q21" s="89"/>
      <c r="R21" s="89"/>
      <c r="S21" s="89"/>
      <c r="T21" s="90"/>
      <c r="U21" s="2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  <c r="Z21" s="20"/>
    </row>
    <row r="22" spans="11:26" ht="15.75" thickBot="1">
      <c r="K22" s="29"/>
      <c r="L22" s="29"/>
      <c r="O22" s="29"/>
      <c r="P22" s="29"/>
      <c r="Q22" s="29"/>
      <c r="R22" s="29"/>
      <c r="S22" s="29"/>
      <c r="T22" s="29"/>
      <c r="U22" s="20"/>
      <c r="V22" s="20"/>
      <c r="W22" s="20"/>
      <c r="X22" s="20"/>
      <c r="Y22" s="20"/>
      <c r="Z22" s="20"/>
    </row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  <row r="24" spans="11:20" ht="15">
      <c r="K24" s="29"/>
      <c r="L24" s="29"/>
      <c r="O24" s="29"/>
      <c r="P24" s="29"/>
      <c r="Q24" s="29"/>
      <c r="R24" s="29"/>
      <c r="S24" s="29"/>
      <c r="T24" s="29"/>
    </row>
    <row r="25" spans="11:20" ht="15">
      <c r="K25" s="29"/>
      <c r="L25" s="29"/>
      <c r="O25" s="29"/>
      <c r="P25" s="29"/>
      <c r="Q25" s="29"/>
      <c r="R25" s="29"/>
      <c r="S25" s="29"/>
      <c r="T25" s="29"/>
    </row>
    <row r="26" spans="11:20" ht="15">
      <c r="K26" s="29"/>
      <c r="L26" s="29"/>
      <c r="O26" s="29"/>
      <c r="P26" s="29"/>
      <c r="Q26" s="29"/>
      <c r="R26" s="29"/>
      <c r="S26" s="29"/>
      <c r="T26" s="29"/>
    </row>
    <row r="27" spans="11:20" ht="15">
      <c r="K27" s="29"/>
      <c r="L27" s="29"/>
      <c r="O27" s="29"/>
      <c r="P27" s="29"/>
      <c r="Q27" s="29"/>
      <c r="R27" s="29"/>
      <c r="S27" s="29"/>
      <c r="T27" s="29"/>
    </row>
    <row r="28" spans="11:20" ht="15">
      <c r="K28" s="29"/>
      <c r="L28" s="29"/>
      <c r="O28" s="29"/>
      <c r="P28" s="29"/>
      <c r="Q28" s="29"/>
      <c r="R28" s="29"/>
      <c r="S28" s="29"/>
      <c r="T28" s="29"/>
    </row>
    <row r="29" spans="11:20" ht="15">
      <c r="K29" s="29"/>
      <c r="L29" s="29"/>
      <c r="O29" s="29"/>
      <c r="P29" s="29"/>
      <c r="Q29" s="29"/>
      <c r="R29" s="29"/>
      <c r="S29" s="29"/>
      <c r="T29" s="29"/>
    </row>
    <row r="30" spans="11:20" ht="15">
      <c r="K30" s="29"/>
      <c r="L30" s="29"/>
      <c r="O30" s="29"/>
      <c r="P30" s="29"/>
      <c r="Q30" s="29"/>
      <c r="R30" s="29"/>
      <c r="S30" s="29"/>
      <c r="T30" s="29"/>
    </row>
    <row r="31" spans="11:20" ht="15">
      <c r="K31" s="29"/>
      <c r="L31" s="29"/>
      <c r="O31" s="29"/>
      <c r="P31" s="29"/>
      <c r="Q31" s="29"/>
      <c r="R31" s="29"/>
      <c r="S31" s="29"/>
      <c r="T31" s="29"/>
    </row>
    <row r="32" spans="11:20" ht="15"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1:20" ht="15"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1:20" ht="15"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11:20" ht="15"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11:20" ht="15">
      <c r="K36" s="29"/>
      <c r="L36" s="29"/>
      <c r="M36" s="29"/>
      <c r="N36" s="29"/>
      <c r="O36" s="29"/>
      <c r="P36" s="29"/>
      <c r="Q36" s="29"/>
      <c r="R36" s="29"/>
      <c r="S36" s="29"/>
      <c r="T36" s="29"/>
    </row>
    <row r="37" spans="11:20" ht="15"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11:20" ht="15">
      <c r="K38" s="29"/>
      <c r="L38" s="29"/>
      <c r="M38" s="29"/>
      <c r="N38" s="29"/>
      <c r="O38" s="29"/>
      <c r="P38" s="29"/>
      <c r="Q38" s="29"/>
      <c r="R38" s="29"/>
      <c r="S38" s="29"/>
      <c r="T38" s="29"/>
    </row>
  </sheetData>
  <sheetProtection/>
  <mergeCells count="81">
    <mergeCell ref="F5:G5"/>
    <mergeCell ref="H17:J17"/>
    <mergeCell ref="F12:G12"/>
    <mergeCell ref="D17:E17"/>
    <mergeCell ref="F8:G8"/>
    <mergeCell ref="F9:G9"/>
    <mergeCell ref="F10:G10"/>
    <mergeCell ref="F16:G16"/>
    <mergeCell ref="V5:W5"/>
    <mergeCell ref="B23:T23"/>
    <mergeCell ref="F17:G17"/>
    <mergeCell ref="B7:C7"/>
    <mergeCell ref="B5:C5"/>
    <mergeCell ref="B6:C6"/>
    <mergeCell ref="K7:L7"/>
    <mergeCell ref="B19:E19"/>
    <mergeCell ref="F13:G13"/>
    <mergeCell ref="G20:J20"/>
    <mergeCell ref="X4:Y4"/>
    <mergeCell ref="X5:Y5"/>
    <mergeCell ref="F14:G14"/>
    <mergeCell ref="F15:G15"/>
    <mergeCell ref="F6:G6"/>
    <mergeCell ref="V4:W4"/>
    <mergeCell ref="K9:L9"/>
    <mergeCell ref="K10:L10"/>
    <mergeCell ref="F4:J4"/>
    <mergeCell ref="K4:O4"/>
    <mergeCell ref="B10:C10"/>
    <mergeCell ref="B18:E18"/>
    <mergeCell ref="B9:C9"/>
    <mergeCell ref="B17:C17"/>
    <mergeCell ref="B16:D16"/>
    <mergeCell ref="B8:C8"/>
    <mergeCell ref="B21:E21"/>
    <mergeCell ref="B15:D15"/>
    <mergeCell ref="G21:J21"/>
    <mergeCell ref="B20:E20"/>
    <mergeCell ref="G19:J19"/>
    <mergeCell ref="B14:C14"/>
    <mergeCell ref="G18:J18"/>
    <mergeCell ref="L21:O21"/>
    <mergeCell ref="K17:L17"/>
    <mergeCell ref="K11:L11"/>
    <mergeCell ref="K12:L12"/>
    <mergeCell ref="L19:O19"/>
    <mergeCell ref="K14:L14"/>
    <mergeCell ref="L20:O20"/>
    <mergeCell ref="M17:O17"/>
    <mergeCell ref="L18:O18"/>
    <mergeCell ref="K16:L16"/>
    <mergeCell ref="P16:Q16"/>
    <mergeCell ref="B4:E4"/>
    <mergeCell ref="B11:C11"/>
    <mergeCell ref="B12:C12"/>
    <mergeCell ref="B13:C13"/>
    <mergeCell ref="K8:L8"/>
    <mergeCell ref="K13:L13"/>
    <mergeCell ref="K15:L15"/>
    <mergeCell ref="F7:G7"/>
    <mergeCell ref="F11:G11"/>
    <mergeCell ref="Q20:T20"/>
    <mergeCell ref="P4:T4"/>
    <mergeCell ref="P8:Q8"/>
    <mergeCell ref="P10:Q10"/>
    <mergeCell ref="P12:Q12"/>
    <mergeCell ref="Q21:T21"/>
    <mergeCell ref="P13:Q13"/>
    <mergeCell ref="Q19:T19"/>
    <mergeCell ref="P5:Q5"/>
    <mergeCell ref="P6:Q6"/>
    <mergeCell ref="B2:T2"/>
    <mergeCell ref="Q18:T18"/>
    <mergeCell ref="P15:Q15"/>
    <mergeCell ref="P17:Q17"/>
    <mergeCell ref="R17:T17"/>
    <mergeCell ref="P7:Q7"/>
    <mergeCell ref="P9:Q9"/>
    <mergeCell ref="P11:Q11"/>
    <mergeCell ref="K5:L5"/>
    <mergeCell ref="K6:L6"/>
  </mergeCells>
  <conditionalFormatting sqref="O16">
    <cfRule type="cellIs" priority="4" dxfId="48" operator="greaterThan" stopIfTrue="1">
      <formula>60</formula>
    </cfRule>
  </conditionalFormatting>
  <conditionalFormatting sqref="J16">
    <cfRule type="cellIs" priority="5" dxfId="48" operator="greaterThan" stopIfTrue="1">
      <formula>60</formula>
    </cfRule>
  </conditionalFormatting>
  <conditionalFormatting sqref="T16">
    <cfRule type="cellIs" priority="3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H4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9" width="5.7109375" style="0" customWidth="1"/>
    <col min="10" max="10" width="5.7109375" style="0" bestFit="1" customWidth="1"/>
    <col min="11" max="11" width="22.7109375" style="0" customWidth="1"/>
    <col min="12" max="12" width="7.421875" style="0" customWidth="1"/>
    <col min="13" max="13" width="6.421875" style="0" customWidth="1"/>
    <col min="14" max="14" width="6.00390625" style="0" customWidth="1"/>
    <col min="15" max="15" width="5.7109375" style="0" customWidth="1"/>
    <col min="16" max="16" width="23.00390625" style="0" customWidth="1"/>
    <col min="17" max="17" width="11.57421875" style="0" customWidth="1"/>
    <col min="18" max="19" width="5.7109375" style="0" customWidth="1"/>
    <col min="20" max="20" width="9.140625" style="0" customWidth="1"/>
    <col min="21" max="21" width="2.7109375" style="0" customWidth="1"/>
    <col min="22" max="22" width="17.57421875" style="0" customWidth="1"/>
    <col min="23" max="23" width="11.8515625" style="0" customWidth="1"/>
    <col min="24" max="24" width="14.00390625" style="0" customWidth="1"/>
    <col min="25" max="25" width="19.00390625" style="0" customWidth="1"/>
  </cols>
  <sheetData>
    <row r="1" ht="15.75" thickBot="1"/>
    <row r="2" spans="2:20" ht="15.75" thickBot="1">
      <c r="B2" s="68" t="s">
        <v>152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4" ht="15.75" customHeight="1">
      <c r="B6" s="82" t="s">
        <v>3</v>
      </c>
      <c r="C6" s="83"/>
      <c r="D6" s="54"/>
      <c r="E6" s="9">
        <v>7</v>
      </c>
      <c r="F6" s="83" t="s">
        <v>4</v>
      </c>
      <c r="G6" s="83"/>
      <c r="H6" s="54"/>
      <c r="I6" s="51"/>
      <c r="J6" s="2">
        <v>7</v>
      </c>
      <c r="K6" s="82" t="s">
        <v>73</v>
      </c>
      <c r="L6" s="83"/>
      <c r="M6" s="54"/>
      <c r="N6" s="51"/>
      <c r="O6" s="2">
        <v>7</v>
      </c>
      <c r="P6" s="82" t="s">
        <v>108</v>
      </c>
      <c r="Q6" s="83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IF(Y6,J6,0)</f>
        <v>0</v>
      </c>
      <c r="AA6" s="33" t="b">
        <v>0</v>
      </c>
      <c r="AB6" s="11">
        <f>IF(AA6,T6,0)</f>
        <v>0</v>
      </c>
      <c r="AC6" s="33" t="b">
        <v>0</v>
      </c>
      <c r="AD6" s="11">
        <f>IF(AC6,O6,0)</f>
        <v>0</v>
      </c>
      <c r="AE6" s="11" t="b">
        <v>0</v>
      </c>
      <c r="AF6" s="11">
        <f aca="true" t="shared" si="2" ref="AF6:AF15">IF(AE6,T6,0)</f>
        <v>0</v>
      </c>
      <c r="AG6" s="33" t="b">
        <v>0</v>
      </c>
      <c r="AH6" s="11">
        <f>IF(AG6,T6,0)</f>
        <v>0</v>
      </c>
    </row>
    <row r="7" spans="2:34" ht="15.75" customHeight="1">
      <c r="B7" s="73" t="s">
        <v>5</v>
      </c>
      <c r="C7" s="74"/>
      <c r="D7" s="55"/>
      <c r="E7" s="2">
        <v>8</v>
      </c>
      <c r="F7" s="74" t="s">
        <v>6</v>
      </c>
      <c r="G7" s="74"/>
      <c r="H7" s="55"/>
      <c r="I7" s="52"/>
      <c r="J7" s="2">
        <v>7</v>
      </c>
      <c r="K7" s="73" t="s">
        <v>58</v>
      </c>
      <c r="L7" s="74"/>
      <c r="M7" s="55"/>
      <c r="N7" s="52"/>
      <c r="O7" s="2">
        <v>7</v>
      </c>
      <c r="P7" s="73" t="s">
        <v>118</v>
      </c>
      <c r="Q7" s="74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 aca="true" t="shared" si="3" ref="Z7:Z15">IF(Y7,J7,0)</f>
        <v>0</v>
      </c>
      <c r="AA7" s="34" t="b">
        <v>0</v>
      </c>
      <c r="AB7" s="11">
        <f aca="true" t="shared" si="4" ref="AB7:AB15">IF(AA7,O7,0)</f>
        <v>0</v>
      </c>
      <c r="AC7" s="33" t="b">
        <v>0</v>
      </c>
      <c r="AD7" s="11">
        <f aca="true" t="shared" si="5" ref="AD7:AD15">IF(AC7,O7,0)</f>
        <v>0</v>
      </c>
      <c r="AE7" s="11" t="b">
        <v>0</v>
      </c>
      <c r="AF7" s="11">
        <f t="shared" si="2"/>
        <v>0</v>
      </c>
      <c r="AG7" s="33" t="b">
        <v>0</v>
      </c>
      <c r="AH7" s="11">
        <f aca="true" t="shared" si="6" ref="AH7:AH15">IF(AG7,T7,0)</f>
        <v>0</v>
      </c>
    </row>
    <row r="8" spans="2:34" ht="15.75" customHeight="1">
      <c r="B8" s="73" t="s">
        <v>7</v>
      </c>
      <c r="C8" s="74"/>
      <c r="D8" s="55"/>
      <c r="E8" s="2">
        <v>7</v>
      </c>
      <c r="F8" s="74" t="s">
        <v>8</v>
      </c>
      <c r="G8" s="74"/>
      <c r="H8" s="55"/>
      <c r="I8" s="52"/>
      <c r="J8" s="2">
        <v>7</v>
      </c>
      <c r="K8" s="73" t="s">
        <v>59</v>
      </c>
      <c r="L8" s="74"/>
      <c r="M8" s="55"/>
      <c r="N8" s="52"/>
      <c r="O8" s="2">
        <v>7</v>
      </c>
      <c r="P8" s="73" t="s">
        <v>119</v>
      </c>
      <c r="Q8" s="74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t="shared" si="3"/>
        <v>0</v>
      </c>
      <c r="AA8" s="33" t="b">
        <v>0</v>
      </c>
      <c r="AB8" s="11">
        <f t="shared" si="4"/>
        <v>0</v>
      </c>
      <c r="AC8" s="33" t="b">
        <v>0</v>
      </c>
      <c r="AD8" s="11">
        <f t="shared" si="5"/>
        <v>0</v>
      </c>
      <c r="AE8" s="11" t="b">
        <v>0</v>
      </c>
      <c r="AF8" s="11">
        <f t="shared" si="2"/>
        <v>0</v>
      </c>
      <c r="AG8" s="33" t="b">
        <v>0</v>
      </c>
      <c r="AH8" s="11">
        <f t="shared" si="6"/>
        <v>0</v>
      </c>
    </row>
    <row r="9" spans="2:34" ht="15.75" customHeight="1">
      <c r="B9" s="73" t="s">
        <v>9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60</v>
      </c>
      <c r="L9" s="74"/>
      <c r="M9" s="55"/>
      <c r="N9" s="52"/>
      <c r="O9" s="2">
        <v>7</v>
      </c>
      <c r="P9" s="73" t="s">
        <v>107</v>
      </c>
      <c r="Q9" s="74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3"/>
        <v>0</v>
      </c>
      <c r="AA9" s="33" t="b">
        <v>0</v>
      </c>
      <c r="AB9" s="11">
        <f t="shared" si="4"/>
        <v>0</v>
      </c>
      <c r="AC9" s="33" t="b">
        <v>0</v>
      </c>
      <c r="AD9" s="11">
        <f t="shared" si="5"/>
        <v>0</v>
      </c>
      <c r="AE9" s="11" t="b">
        <v>0</v>
      </c>
      <c r="AF9" s="11">
        <f t="shared" si="2"/>
        <v>0</v>
      </c>
      <c r="AG9" s="33" t="b">
        <v>0</v>
      </c>
      <c r="AH9" s="11">
        <f t="shared" si="6"/>
        <v>0</v>
      </c>
    </row>
    <row r="10" spans="2:34" ht="15.75" customHeight="1">
      <c r="B10" s="73" t="s">
        <v>11</v>
      </c>
      <c r="C10" s="74"/>
      <c r="D10" s="55"/>
      <c r="E10" s="2">
        <v>8</v>
      </c>
      <c r="F10" s="74" t="s">
        <v>34</v>
      </c>
      <c r="G10" s="74"/>
      <c r="H10" s="55"/>
      <c r="I10" s="52"/>
      <c r="J10" s="2">
        <v>7</v>
      </c>
      <c r="K10" s="73" t="s">
        <v>74</v>
      </c>
      <c r="L10" s="74"/>
      <c r="M10" s="55"/>
      <c r="N10" s="52"/>
      <c r="O10" s="2">
        <v>7</v>
      </c>
      <c r="P10" s="73" t="s">
        <v>120</v>
      </c>
      <c r="Q10" s="74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3"/>
        <v>0</v>
      </c>
      <c r="AA10" s="33" t="b">
        <v>0</v>
      </c>
      <c r="AB10" s="11">
        <f t="shared" si="4"/>
        <v>0</v>
      </c>
      <c r="AC10" s="33" t="b">
        <v>0</v>
      </c>
      <c r="AD10" s="11">
        <f t="shared" si="5"/>
        <v>0</v>
      </c>
      <c r="AE10" s="11" t="b">
        <v>0</v>
      </c>
      <c r="AF10" s="11">
        <f t="shared" si="2"/>
        <v>0</v>
      </c>
      <c r="AG10" s="33" t="b">
        <v>0</v>
      </c>
      <c r="AH10" s="11">
        <f t="shared" si="6"/>
        <v>0</v>
      </c>
    </row>
    <row r="11" spans="2:34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75</v>
      </c>
      <c r="L11" s="74"/>
      <c r="M11" s="55"/>
      <c r="N11" s="52"/>
      <c r="O11" s="2">
        <v>7</v>
      </c>
      <c r="P11" s="73" t="s">
        <v>121</v>
      </c>
      <c r="Q11" s="74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3"/>
        <v>0</v>
      </c>
      <c r="AA11" s="33" t="b">
        <v>0</v>
      </c>
      <c r="AB11" s="11">
        <f t="shared" si="4"/>
        <v>0</v>
      </c>
      <c r="AC11" s="33" t="b">
        <v>0</v>
      </c>
      <c r="AD11" s="11">
        <f t="shared" si="5"/>
        <v>0</v>
      </c>
      <c r="AE11" s="11" t="b">
        <v>0</v>
      </c>
      <c r="AF11" s="11">
        <f t="shared" si="2"/>
        <v>0</v>
      </c>
      <c r="AG11" s="33" t="b">
        <v>0</v>
      </c>
      <c r="AH11" s="11">
        <f t="shared" si="6"/>
        <v>0</v>
      </c>
    </row>
    <row r="12" spans="2:34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3"/>
        <v>0</v>
      </c>
      <c r="AA12" s="33" t="b">
        <v>0</v>
      </c>
      <c r="AB12" s="11">
        <f t="shared" si="4"/>
        <v>0</v>
      </c>
      <c r="AC12" s="33" t="b">
        <v>0</v>
      </c>
      <c r="AD12" s="11">
        <f t="shared" si="5"/>
        <v>0</v>
      </c>
      <c r="AE12" s="11" t="b">
        <v>0</v>
      </c>
      <c r="AF12" s="11">
        <f t="shared" si="2"/>
        <v>0</v>
      </c>
      <c r="AG12" s="33" t="b">
        <v>0</v>
      </c>
      <c r="AH12" s="11">
        <f t="shared" si="6"/>
        <v>0</v>
      </c>
    </row>
    <row r="13" spans="2:34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3"/>
        <v>0</v>
      </c>
      <c r="AA13" s="33" t="b">
        <v>0</v>
      </c>
      <c r="AB13" s="11">
        <f t="shared" si="4"/>
        <v>0</v>
      </c>
      <c r="AC13" s="33" t="b">
        <v>0</v>
      </c>
      <c r="AD13" s="11">
        <f t="shared" si="5"/>
        <v>0</v>
      </c>
      <c r="AE13" s="11" t="b">
        <v>0</v>
      </c>
      <c r="AF13" s="11">
        <f t="shared" si="2"/>
        <v>0</v>
      </c>
      <c r="AG13" s="33" t="b">
        <v>0</v>
      </c>
      <c r="AH13" s="11">
        <f t="shared" si="6"/>
        <v>0</v>
      </c>
    </row>
    <row r="14" spans="2:34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35"/>
      <c r="Q14" s="36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3"/>
        <v>0</v>
      </c>
      <c r="AA14" s="33" t="b">
        <v>0</v>
      </c>
      <c r="AB14" s="11">
        <f t="shared" si="4"/>
        <v>0</v>
      </c>
      <c r="AC14" s="33" t="b">
        <v>0</v>
      </c>
      <c r="AD14" s="11">
        <f t="shared" si="5"/>
        <v>0</v>
      </c>
      <c r="AE14" s="11"/>
      <c r="AF14" s="11"/>
      <c r="AG14" s="33"/>
      <c r="AH14" s="11"/>
    </row>
    <row r="15" spans="2:34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3"/>
        <v>0</v>
      </c>
      <c r="AA15" s="33" t="b">
        <v>0</v>
      </c>
      <c r="AB15" s="11">
        <f t="shared" si="4"/>
        <v>0</v>
      </c>
      <c r="AC15" s="33" t="b">
        <v>0</v>
      </c>
      <c r="AD15" s="11">
        <f t="shared" si="5"/>
        <v>0</v>
      </c>
      <c r="AE15" s="11" t="b">
        <v>0</v>
      </c>
      <c r="AF15" s="11">
        <f t="shared" si="2"/>
        <v>0</v>
      </c>
      <c r="AG15" s="33" t="b">
        <v>0</v>
      </c>
      <c r="AH15" s="11">
        <f t="shared" si="6"/>
        <v>0</v>
      </c>
    </row>
    <row r="16" spans="2:24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V17" s="67">
        <f>E16+J16+O16+T16</f>
        <v>0</v>
      </c>
    </row>
    <row r="18" spans="2:20" ht="15" customHeight="1" thickBot="1">
      <c r="B18" s="113" t="s">
        <v>17</v>
      </c>
      <c r="C18" s="111"/>
      <c r="D18" s="111"/>
      <c r="E18" s="111"/>
      <c r="F18" s="15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37" t="s">
        <v>17</v>
      </c>
      <c r="Q18" s="71" t="s">
        <v>22</v>
      </c>
      <c r="R18" s="71"/>
      <c r="S18" s="71"/>
      <c r="T18" s="72"/>
    </row>
    <row r="19" spans="2:25" ht="15" customHeight="1" thickBot="1">
      <c r="B19" s="109" t="s">
        <v>18</v>
      </c>
      <c r="C19" s="110"/>
      <c r="D19" s="110"/>
      <c r="E19" s="110"/>
      <c r="F19" s="14" t="s">
        <v>21</v>
      </c>
      <c r="G19" s="110" t="s">
        <v>23</v>
      </c>
      <c r="H19" s="110"/>
      <c r="I19" s="110"/>
      <c r="J19" s="105"/>
      <c r="K19" s="31" t="s">
        <v>76</v>
      </c>
      <c r="L19" s="102" t="s">
        <v>77</v>
      </c>
      <c r="M19" s="102"/>
      <c r="N19" s="102"/>
      <c r="O19" s="103"/>
      <c r="P19" s="39" t="s">
        <v>122</v>
      </c>
      <c r="Q19" s="91" t="s">
        <v>123</v>
      </c>
      <c r="R19" s="91"/>
      <c r="S19" s="91"/>
      <c r="T19" s="92"/>
      <c r="V19" s="21" t="s">
        <v>54</v>
      </c>
      <c r="W19" s="22"/>
      <c r="X19" s="61" t="s">
        <v>149</v>
      </c>
      <c r="Y19" s="62">
        <f>IF(V17&gt;15,6,3)</f>
        <v>3</v>
      </c>
    </row>
    <row r="20" spans="2:25" ht="15" customHeight="1" thickBot="1">
      <c r="B20" s="109" t="s">
        <v>19</v>
      </c>
      <c r="C20" s="110"/>
      <c r="D20" s="110"/>
      <c r="E20" s="110"/>
      <c r="F20" s="16" t="s">
        <v>35</v>
      </c>
      <c r="G20" s="129" t="s">
        <v>30</v>
      </c>
      <c r="H20" s="129"/>
      <c r="I20" s="129"/>
      <c r="J20" s="103"/>
      <c r="K20" s="31" t="s">
        <v>78</v>
      </c>
      <c r="L20" s="102" t="s">
        <v>79</v>
      </c>
      <c r="M20" s="102"/>
      <c r="N20" s="102"/>
      <c r="O20" s="103"/>
      <c r="P20" s="39" t="s">
        <v>124</v>
      </c>
      <c r="Q20" s="91" t="s">
        <v>125</v>
      </c>
      <c r="R20" s="91"/>
      <c r="S20" s="91"/>
      <c r="T20" s="92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thickBot="1">
      <c r="B21" s="108" t="s">
        <v>20</v>
      </c>
      <c r="C21" s="98"/>
      <c r="D21" s="98"/>
      <c r="E21" s="98"/>
      <c r="F21" s="3"/>
      <c r="G21" s="89"/>
      <c r="H21" s="89"/>
      <c r="I21" s="89"/>
      <c r="J21" s="90"/>
      <c r="K21" s="32" t="s">
        <v>80</v>
      </c>
      <c r="L21" s="127" t="s">
        <v>81</v>
      </c>
      <c r="M21" s="127"/>
      <c r="N21" s="127"/>
      <c r="O21" s="128"/>
      <c r="P21" s="38" t="s">
        <v>126</v>
      </c>
      <c r="Q21" s="89"/>
      <c r="R21" s="89"/>
      <c r="S21" s="89"/>
      <c r="T21" s="9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  <row r="24" spans="8:22" ht="15">
      <c r="H24" s="29"/>
      <c r="I24" s="29"/>
      <c r="J24" s="29"/>
      <c r="L24" s="29"/>
      <c r="O24" s="29"/>
      <c r="P24" s="29"/>
      <c r="Q24" s="29"/>
      <c r="R24" s="29"/>
      <c r="S24" s="29"/>
      <c r="T24" s="29"/>
      <c r="U24" s="29"/>
      <c r="V24" s="29"/>
    </row>
    <row r="25" spans="8:22" ht="15">
      <c r="H25" s="29"/>
      <c r="I25" s="29"/>
      <c r="J25" s="29"/>
      <c r="L25" s="29"/>
      <c r="O25" s="29"/>
      <c r="P25" s="29"/>
      <c r="Q25" s="29"/>
      <c r="R25" s="29"/>
      <c r="S25" s="29"/>
      <c r="T25" s="29"/>
      <c r="U25" s="29"/>
      <c r="V25" s="29"/>
    </row>
    <row r="26" spans="8:22" ht="15">
      <c r="H26" s="29"/>
      <c r="I26" s="29"/>
      <c r="J26" s="29"/>
      <c r="L26" s="29"/>
      <c r="O26" s="29"/>
      <c r="P26" s="29"/>
      <c r="Q26" s="29"/>
      <c r="R26" s="29"/>
      <c r="S26" s="29"/>
      <c r="T26" s="29"/>
      <c r="U26" s="29"/>
      <c r="V26" s="29"/>
    </row>
    <row r="27" spans="8:22" ht="15">
      <c r="H27" s="29"/>
      <c r="I27" s="29"/>
      <c r="J27" s="29"/>
      <c r="L27" s="29"/>
      <c r="O27" s="29"/>
      <c r="P27" s="29"/>
      <c r="Q27" s="29"/>
      <c r="R27" s="29"/>
      <c r="S27" s="29"/>
      <c r="T27" s="29"/>
      <c r="U27" s="29"/>
      <c r="V27" s="29"/>
    </row>
    <row r="28" spans="8:22" ht="15">
      <c r="H28" s="29"/>
      <c r="I28" s="29"/>
      <c r="J28" s="29"/>
      <c r="L28" s="29"/>
      <c r="O28" s="29"/>
      <c r="P28" s="29"/>
      <c r="Q28" s="29"/>
      <c r="R28" s="29"/>
      <c r="S28" s="29"/>
      <c r="T28" s="29"/>
      <c r="U28" s="29"/>
      <c r="V28" s="29"/>
    </row>
    <row r="29" spans="8:22" ht="15">
      <c r="H29" s="29"/>
      <c r="I29" s="29"/>
      <c r="J29" s="29"/>
      <c r="L29" s="29"/>
      <c r="O29" s="29"/>
      <c r="P29" s="29"/>
      <c r="Q29" s="29"/>
      <c r="R29" s="29"/>
      <c r="S29" s="29"/>
      <c r="T29" s="29"/>
      <c r="U29" s="29"/>
      <c r="V29" s="29"/>
    </row>
    <row r="30" spans="8:22" ht="15">
      <c r="H30" s="29"/>
      <c r="I30" s="29"/>
      <c r="J30" s="29"/>
      <c r="L30" s="29"/>
      <c r="O30" s="29"/>
      <c r="P30" s="29"/>
      <c r="Q30" s="29"/>
      <c r="R30" s="29"/>
      <c r="S30" s="29"/>
      <c r="T30" s="29"/>
      <c r="U30" s="29"/>
      <c r="V30" s="29"/>
    </row>
    <row r="31" spans="8:22" ht="15">
      <c r="H31" s="29"/>
      <c r="I31" s="29"/>
      <c r="J31" s="29"/>
      <c r="L31" s="29"/>
      <c r="O31" s="29"/>
      <c r="P31" s="29"/>
      <c r="Q31" s="29"/>
      <c r="R31" s="29"/>
      <c r="S31" s="29"/>
      <c r="T31" s="29"/>
      <c r="U31" s="29"/>
      <c r="V31" s="29"/>
    </row>
    <row r="32" spans="8:22" ht="15"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8:22" ht="15"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8:22" ht="15"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8:22" ht="15"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8:22" ht="15"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8:22" ht="15"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8:22" ht="15"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8:22" ht="15"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8:22" ht="15"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8:22" ht="15"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8:22" ht="15"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8:22" ht="15"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</sheetData>
  <sheetProtection/>
  <mergeCells count="81">
    <mergeCell ref="B23:T23"/>
    <mergeCell ref="X4:Y4"/>
    <mergeCell ref="X5:Y5"/>
    <mergeCell ref="B4:E4"/>
    <mergeCell ref="F4:J4"/>
    <mergeCell ref="V4:W4"/>
    <mergeCell ref="B5:C5"/>
    <mergeCell ref="F5:G5"/>
    <mergeCell ref="V5:W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P8:Q8"/>
    <mergeCell ref="P9:Q9"/>
    <mergeCell ref="L18:O18"/>
    <mergeCell ref="L19:O19"/>
    <mergeCell ref="L20:O20"/>
    <mergeCell ref="P10:Q10"/>
    <mergeCell ref="P11:Q11"/>
    <mergeCell ref="P16:Q16"/>
    <mergeCell ref="L21:O21"/>
    <mergeCell ref="K12:L12"/>
    <mergeCell ref="K13:L13"/>
    <mergeCell ref="K14:L14"/>
    <mergeCell ref="K15:L15"/>
    <mergeCell ref="Q21:T21"/>
    <mergeCell ref="P12:Q12"/>
    <mergeCell ref="P13:Q13"/>
    <mergeCell ref="P15:Q15"/>
    <mergeCell ref="K16:L16"/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</mergeCells>
  <conditionalFormatting sqref="O16">
    <cfRule type="cellIs" priority="6" dxfId="48" operator="greaterThan" stopIfTrue="1">
      <formula>60</formula>
    </cfRule>
  </conditionalFormatting>
  <conditionalFormatting sqref="J16">
    <cfRule type="cellIs" priority="7" dxfId="48" operator="greaterThan" stopIfTrue="1">
      <formula>60</formula>
    </cfRule>
  </conditionalFormatting>
  <conditionalFormatting sqref="T16">
    <cfRule type="cellIs" priority="5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8.7109375" style="0" customWidth="1"/>
    <col min="6" max="6" width="21.7109375" style="0" customWidth="1"/>
    <col min="7" max="7" width="7.421875" style="0" customWidth="1"/>
    <col min="8" max="8" width="7.00390625" style="0" customWidth="1"/>
    <col min="9" max="9" width="6.28125" style="0" customWidth="1"/>
    <col min="10" max="10" width="5.7109375" style="0" bestFit="1" customWidth="1"/>
    <col min="11" max="11" width="23.00390625" style="0" customWidth="1"/>
    <col min="12" max="12" width="8.421875" style="0" customWidth="1"/>
    <col min="13" max="13" width="6.8515625" style="0" customWidth="1"/>
    <col min="14" max="14" width="6.140625" style="0" customWidth="1"/>
    <col min="15" max="15" width="5.7109375" style="0" bestFit="1" customWidth="1"/>
    <col min="16" max="16" width="22.00390625" style="0" customWidth="1"/>
    <col min="17" max="17" width="10.57421875" style="0" customWidth="1"/>
    <col min="18" max="19" width="6.421875" style="0" customWidth="1"/>
    <col min="20" max="20" width="7.28125" style="0" customWidth="1"/>
    <col min="21" max="21" width="2.57421875" style="0" customWidth="1"/>
    <col min="22" max="22" width="19.140625" style="0" customWidth="1"/>
    <col min="23" max="23" width="10.140625" style="0" customWidth="1"/>
    <col min="24" max="24" width="14.421875" style="0" customWidth="1"/>
    <col min="25" max="25" width="17.7109375" style="0" customWidth="1"/>
  </cols>
  <sheetData>
    <row r="1" ht="15.75" thickBot="1"/>
    <row r="2" spans="2:20" ht="15.75" thickBot="1">
      <c r="B2" s="68" t="s">
        <v>153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4" ht="15.75" customHeight="1">
      <c r="B6" s="82" t="s">
        <v>36</v>
      </c>
      <c r="C6" s="83"/>
      <c r="D6" s="54"/>
      <c r="E6" s="9">
        <v>7</v>
      </c>
      <c r="F6" s="83" t="s">
        <v>4</v>
      </c>
      <c r="G6" s="83"/>
      <c r="H6" s="54"/>
      <c r="I6" s="51"/>
      <c r="J6" s="2">
        <v>7</v>
      </c>
      <c r="K6" s="82" t="s">
        <v>82</v>
      </c>
      <c r="L6" s="83"/>
      <c r="M6" s="54"/>
      <c r="N6" s="51"/>
      <c r="O6" s="2">
        <v>7</v>
      </c>
      <c r="P6" s="82" t="s">
        <v>108</v>
      </c>
      <c r="Q6" s="83"/>
      <c r="R6" s="54"/>
      <c r="S6" s="51"/>
      <c r="T6" s="2">
        <v>7</v>
      </c>
      <c r="U6" s="65" t="b">
        <v>0</v>
      </c>
      <c r="V6" s="65">
        <f aca="true" t="shared" si="0" ref="V6:V14">IF(U6,E6,0)</f>
        <v>0</v>
      </c>
      <c r="W6" s="65" t="b">
        <v>0</v>
      </c>
      <c r="X6" s="65">
        <f>IF(W6,J6,0)</f>
        <v>0</v>
      </c>
      <c r="Y6" s="66" t="b">
        <v>0</v>
      </c>
      <c r="Z6" s="65">
        <f>IF(Y6,J6,0)</f>
        <v>0</v>
      </c>
      <c r="AA6" s="66" t="b">
        <v>0</v>
      </c>
      <c r="AB6" s="65">
        <f aca="true" t="shared" si="1" ref="AB6:AB15">IF(AA6,O6,0)</f>
        <v>0</v>
      </c>
      <c r="AC6" s="66" t="b">
        <v>0</v>
      </c>
      <c r="AD6" s="65">
        <f>IF(AC6,O6,0)</f>
        <v>0</v>
      </c>
      <c r="AE6" s="66" t="b">
        <v>0</v>
      </c>
      <c r="AF6" s="65">
        <f>IF(AE6,T6,0)</f>
        <v>0</v>
      </c>
      <c r="AG6" s="66" t="b">
        <v>0</v>
      </c>
      <c r="AH6" s="65">
        <f aca="true" t="shared" si="2" ref="AH6:AH15">IF(AG6,T6,0)</f>
        <v>0</v>
      </c>
    </row>
    <row r="7" spans="2:34" ht="15.75" customHeight="1">
      <c r="B7" s="73" t="s">
        <v>5</v>
      </c>
      <c r="C7" s="74"/>
      <c r="D7" s="55"/>
      <c r="E7" s="2">
        <v>8</v>
      </c>
      <c r="F7" s="74" t="s">
        <v>41</v>
      </c>
      <c r="G7" s="74"/>
      <c r="H7" s="55"/>
      <c r="I7" s="52"/>
      <c r="J7" s="2">
        <v>7</v>
      </c>
      <c r="K7" s="73" t="s">
        <v>58</v>
      </c>
      <c r="L7" s="74"/>
      <c r="M7" s="55"/>
      <c r="N7" s="52"/>
      <c r="O7" s="2">
        <v>7</v>
      </c>
      <c r="P7" s="73" t="s">
        <v>127</v>
      </c>
      <c r="Q7" s="74"/>
      <c r="R7" s="55"/>
      <c r="S7" s="52"/>
      <c r="T7" s="2">
        <v>7</v>
      </c>
      <c r="U7" s="65" t="b">
        <v>0</v>
      </c>
      <c r="V7" s="65">
        <f t="shared" si="0"/>
        <v>0</v>
      </c>
      <c r="W7" s="65" t="b">
        <v>0</v>
      </c>
      <c r="X7" s="65">
        <f aca="true" t="shared" si="3" ref="X7:X15">IF(W7,J7,0)</f>
        <v>0</v>
      </c>
      <c r="Y7" s="66" t="b">
        <v>0</v>
      </c>
      <c r="Z7" s="65">
        <f aca="true" t="shared" si="4" ref="Z7:Z15">IF(Y7,J7,0)</f>
        <v>0</v>
      </c>
      <c r="AA7" s="66" t="b">
        <v>0</v>
      </c>
      <c r="AB7" s="65">
        <f t="shared" si="1"/>
        <v>0</v>
      </c>
      <c r="AC7" s="66" t="b">
        <v>0</v>
      </c>
      <c r="AD7" s="65">
        <f aca="true" t="shared" si="5" ref="AD7:AD15">IF(AC7,O7,0)</f>
        <v>0</v>
      </c>
      <c r="AE7" s="66" t="b">
        <v>0</v>
      </c>
      <c r="AF7" s="65">
        <f aca="true" t="shared" si="6" ref="AF7:AF15">IF(AE7,T7,0)</f>
        <v>0</v>
      </c>
      <c r="AG7" s="66" t="b">
        <v>0</v>
      </c>
      <c r="AH7" s="65">
        <f t="shared" si="2"/>
        <v>0</v>
      </c>
    </row>
    <row r="8" spans="2:34" ht="15.75" customHeight="1">
      <c r="B8" s="73" t="s">
        <v>37</v>
      </c>
      <c r="C8" s="74"/>
      <c r="D8" s="55"/>
      <c r="E8" s="2">
        <v>7</v>
      </c>
      <c r="F8" s="74" t="s">
        <v>42</v>
      </c>
      <c r="G8" s="74"/>
      <c r="H8" s="55"/>
      <c r="I8" s="52"/>
      <c r="J8" s="2">
        <v>7</v>
      </c>
      <c r="K8" s="73" t="s">
        <v>59</v>
      </c>
      <c r="L8" s="74"/>
      <c r="M8" s="55"/>
      <c r="N8" s="52"/>
      <c r="O8" s="2">
        <v>7</v>
      </c>
      <c r="P8" s="73" t="s">
        <v>119</v>
      </c>
      <c r="Q8" s="74"/>
      <c r="R8" s="55"/>
      <c r="S8" s="52"/>
      <c r="T8" s="2">
        <v>7</v>
      </c>
      <c r="U8" s="65" t="b">
        <v>0</v>
      </c>
      <c r="V8" s="65">
        <f t="shared" si="0"/>
        <v>0</v>
      </c>
      <c r="W8" s="65" t="b">
        <v>0</v>
      </c>
      <c r="X8" s="65">
        <f t="shared" si="3"/>
        <v>0</v>
      </c>
      <c r="Y8" s="66" t="b">
        <v>0</v>
      </c>
      <c r="Z8" s="65">
        <f t="shared" si="4"/>
        <v>0</v>
      </c>
      <c r="AA8" s="66" t="b">
        <v>0</v>
      </c>
      <c r="AB8" s="65">
        <f t="shared" si="1"/>
        <v>0</v>
      </c>
      <c r="AC8" s="66" t="b">
        <v>0</v>
      </c>
      <c r="AD8" s="65">
        <f t="shared" si="5"/>
        <v>0</v>
      </c>
      <c r="AE8" s="66" t="b">
        <v>0</v>
      </c>
      <c r="AF8" s="65">
        <f t="shared" si="6"/>
        <v>0</v>
      </c>
      <c r="AG8" s="66" t="b">
        <v>0</v>
      </c>
      <c r="AH8" s="65">
        <f t="shared" si="2"/>
        <v>0</v>
      </c>
    </row>
    <row r="9" spans="2:34" ht="15.75" customHeight="1">
      <c r="B9" s="73" t="s">
        <v>38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83</v>
      </c>
      <c r="L9" s="74"/>
      <c r="M9" s="55"/>
      <c r="N9" s="52"/>
      <c r="O9" s="2">
        <v>7</v>
      </c>
      <c r="P9" s="73" t="s">
        <v>107</v>
      </c>
      <c r="Q9" s="74"/>
      <c r="R9" s="55"/>
      <c r="S9" s="52"/>
      <c r="T9" s="2">
        <v>7</v>
      </c>
      <c r="U9" s="65" t="b">
        <v>0</v>
      </c>
      <c r="V9" s="65">
        <f t="shared" si="0"/>
        <v>0</v>
      </c>
      <c r="W9" s="65" t="b">
        <v>0</v>
      </c>
      <c r="X9" s="65">
        <f t="shared" si="3"/>
        <v>0</v>
      </c>
      <c r="Y9" s="66" t="b">
        <v>0</v>
      </c>
      <c r="Z9" s="65">
        <f t="shared" si="4"/>
        <v>0</v>
      </c>
      <c r="AA9" s="66" t="b">
        <v>0</v>
      </c>
      <c r="AB9" s="65">
        <f t="shared" si="1"/>
        <v>0</v>
      </c>
      <c r="AC9" s="66" t="b">
        <v>0</v>
      </c>
      <c r="AD9" s="65">
        <f t="shared" si="5"/>
        <v>0</v>
      </c>
      <c r="AE9" s="66" t="b">
        <v>0</v>
      </c>
      <c r="AF9" s="65">
        <f t="shared" si="6"/>
        <v>0</v>
      </c>
      <c r="AG9" s="66" t="b">
        <v>0</v>
      </c>
      <c r="AH9" s="65">
        <f t="shared" si="2"/>
        <v>0</v>
      </c>
    </row>
    <row r="10" spans="2:34" ht="15.75" customHeight="1">
      <c r="B10" s="73" t="s">
        <v>11</v>
      </c>
      <c r="C10" s="74"/>
      <c r="D10" s="55"/>
      <c r="E10" s="2">
        <v>8</v>
      </c>
      <c r="F10" s="74" t="s">
        <v>34</v>
      </c>
      <c r="G10" s="74"/>
      <c r="H10" s="55"/>
      <c r="I10" s="52"/>
      <c r="J10" s="2">
        <v>7</v>
      </c>
      <c r="K10" s="73" t="s">
        <v>74</v>
      </c>
      <c r="L10" s="74"/>
      <c r="M10" s="55"/>
      <c r="N10" s="52"/>
      <c r="O10" s="2">
        <v>7</v>
      </c>
      <c r="P10" s="73" t="s">
        <v>120</v>
      </c>
      <c r="Q10" s="74"/>
      <c r="R10" s="55"/>
      <c r="S10" s="52"/>
      <c r="T10" s="2">
        <v>7</v>
      </c>
      <c r="U10" s="65" t="b">
        <v>0</v>
      </c>
      <c r="V10" s="65">
        <f t="shared" si="0"/>
        <v>0</v>
      </c>
      <c r="W10" s="65" t="b">
        <v>0</v>
      </c>
      <c r="X10" s="65">
        <f t="shared" si="3"/>
        <v>0</v>
      </c>
      <c r="Y10" s="66" t="b">
        <v>0</v>
      </c>
      <c r="Z10" s="65">
        <f t="shared" si="4"/>
        <v>0</v>
      </c>
      <c r="AA10" s="66" t="b">
        <v>0</v>
      </c>
      <c r="AB10" s="65">
        <f t="shared" si="1"/>
        <v>0</v>
      </c>
      <c r="AC10" s="66" t="b">
        <v>0</v>
      </c>
      <c r="AD10" s="65">
        <f t="shared" si="5"/>
        <v>0</v>
      </c>
      <c r="AE10" s="66" t="b">
        <v>0</v>
      </c>
      <c r="AF10" s="65">
        <f t="shared" si="6"/>
        <v>0</v>
      </c>
      <c r="AG10" s="66" t="b">
        <v>0</v>
      </c>
      <c r="AH10" s="65">
        <f t="shared" si="2"/>
        <v>0</v>
      </c>
    </row>
    <row r="11" spans="2:34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75</v>
      </c>
      <c r="L11" s="74"/>
      <c r="M11" s="55"/>
      <c r="N11" s="52"/>
      <c r="O11" s="2">
        <v>7</v>
      </c>
      <c r="P11" s="73" t="s">
        <v>121</v>
      </c>
      <c r="Q11" s="74"/>
      <c r="R11" s="55"/>
      <c r="S11" s="52"/>
      <c r="T11" s="2">
        <v>7</v>
      </c>
      <c r="U11" s="65" t="b">
        <v>0</v>
      </c>
      <c r="V11" s="65">
        <f t="shared" si="0"/>
        <v>0</v>
      </c>
      <c r="W11" s="65" t="b">
        <v>0</v>
      </c>
      <c r="X11" s="65">
        <f t="shared" si="3"/>
        <v>0</v>
      </c>
      <c r="Y11" s="66" t="b">
        <v>0</v>
      </c>
      <c r="Z11" s="65">
        <f t="shared" si="4"/>
        <v>0</v>
      </c>
      <c r="AA11" s="66" t="b">
        <v>0</v>
      </c>
      <c r="AB11" s="65">
        <f t="shared" si="1"/>
        <v>0</v>
      </c>
      <c r="AC11" s="66" t="b">
        <v>0</v>
      </c>
      <c r="AD11" s="65">
        <f t="shared" si="5"/>
        <v>0</v>
      </c>
      <c r="AE11" s="66" t="b">
        <v>0</v>
      </c>
      <c r="AF11" s="65">
        <f t="shared" si="6"/>
        <v>0</v>
      </c>
      <c r="AG11" s="66" t="b">
        <v>0</v>
      </c>
      <c r="AH11" s="65">
        <f t="shared" si="2"/>
        <v>0</v>
      </c>
    </row>
    <row r="12" spans="2:34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65" t="b">
        <v>0</v>
      </c>
      <c r="V12" s="65">
        <f t="shared" si="0"/>
        <v>0</v>
      </c>
      <c r="W12" s="65" t="b">
        <v>0</v>
      </c>
      <c r="X12" s="65">
        <f t="shared" si="3"/>
        <v>0</v>
      </c>
      <c r="Y12" s="66" t="b">
        <v>0</v>
      </c>
      <c r="Z12" s="65">
        <f t="shared" si="4"/>
        <v>0</v>
      </c>
      <c r="AA12" s="66" t="b">
        <v>0</v>
      </c>
      <c r="AB12" s="65">
        <f t="shared" si="1"/>
        <v>0</v>
      </c>
      <c r="AC12" s="66" t="b">
        <v>0</v>
      </c>
      <c r="AD12" s="65">
        <f t="shared" si="5"/>
        <v>0</v>
      </c>
      <c r="AE12" s="66" t="b">
        <v>0</v>
      </c>
      <c r="AF12" s="65">
        <f t="shared" si="6"/>
        <v>0</v>
      </c>
      <c r="AG12" s="66" t="b">
        <v>0</v>
      </c>
      <c r="AH12" s="65">
        <f t="shared" si="2"/>
        <v>0</v>
      </c>
    </row>
    <row r="13" spans="2:34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65" t="b">
        <v>0</v>
      </c>
      <c r="V13" s="65">
        <f t="shared" si="0"/>
        <v>0</v>
      </c>
      <c r="W13" s="65" t="b">
        <v>0</v>
      </c>
      <c r="X13" s="65">
        <f t="shared" si="3"/>
        <v>0</v>
      </c>
      <c r="Y13" s="66" t="b">
        <v>0</v>
      </c>
      <c r="Z13" s="65">
        <f t="shared" si="4"/>
        <v>0</v>
      </c>
      <c r="AA13" s="66" t="b">
        <v>0</v>
      </c>
      <c r="AB13" s="65">
        <f t="shared" si="1"/>
        <v>0</v>
      </c>
      <c r="AC13" s="66" t="b">
        <v>0</v>
      </c>
      <c r="AD13" s="65">
        <f t="shared" si="5"/>
        <v>0</v>
      </c>
      <c r="AE13" s="66" t="b">
        <v>0</v>
      </c>
      <c r="AF13" s="65">
        <f t="shared" si="6"/>
        <v>0</v>
      </c>
      <c r="AG13" s="66" t="b">
        <v>0</v>
      </c>
      <c r="AH13" s="65">
        <f t="shared" si="2"/>
        <v>0</v>
      </c>
    </row>
    <row r="14" spans="2:34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35"/>
      <c r="Q14" s="36"/>
      <c r="R14" s="64"/>
      <c r="S14" s="7"/>
      <c r="T14" s="2"/>
      <c r="U14" s="65" t="b">
        <v>0</v>
      </c>
      <c r="V14" s="65">
        <f t="shared" si="0"/>
        <v>0</v>
      </c>
      <c r="W14" s="65" t="b">
        <v>0</v>
      </c>
      <c r="X14" s="65">
        <f t="shared" si="3"/>
        <v>0</v>
      </c>
      <c r="Y14" s="66" t="b">
        <v>0</v>
      </c>
      <c r="Z14" s="65">
        <f t="shared" si="4"/>
        <v>0</v>
      </c>
      <c r="AA14" s="66" t="b">
        <v>0</v>
      </c>
      <c r="AB14" s="65">
        <f t="shared" si="1"/>
        <v>0</v>
      </c>
      <c r="AC14" s="66" t="b">
        <v>0</v>
      </c>
      <c r="AD14" s="65">
        <f t="shared" si="5"/>
        <v>0</v>
      </c>
      <c r="AE14" s="66"/>
      <c r="AF14" s="66"/>
      <c r="AG14" s="66"/>
      <c r="AH14" s="65">
        <f t="shared" si="2"/>
        <v>0</v>
      </c>
    </row>
    <row r="15" spans="2:34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65"/>
      <c r="V15" s="65">
        <f>SUM(V6:V14)</f>
        <v>0</v>
      </c>
      <c r="W15" s="65" t="b">
        <v>0</v>
      </c>
      <c r="X15" s="65">
        <f t="shared" si="3"/>
        <v>0</v>
      </c>
      <c r="Y15" s="66" t="b">
        <v>0</v>
      </c>
      <c r="Z15" s="65">
        <f t="shared" si="4"/>
        <v>0</v>
      </c>
      <c r="AA15" s="66" t="b">
        <v>0</v>
      </c>
      <c r="AB15" s="65">
        <f t="shared" si="1"/>
        <v>0</v>
      </c>
      <c r="AC15" s="66" t="b">
        <v>0</v>
      </c>
      <c r="AD15" s="65">
        <f t="shared" si="5"/>
        <v>0</v>
      </c>
      <c r="AE15" s="66" t="b">
        <v>0</v>
      </c>
      <c r="AF15" s="65">
        <f t="shared" si="6"/>
        <v>0</v>
      </c>
      <c r="AG15" s="66" t="b">
        <v>0</v>
      </c>
      <c r="AH15" s="65">
        <f t="shared" si="2"/>
        <v>0</v>
      </c>
    </row>
    <row r="16" spans="2:24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V17" s="67">
        <f>E16+J16+O16+T16</f>
        <v>0</v>
      </c>
    </row>
    <row r="18" spans="2:20" ht="15" customHeight="1" thickBot="1">
      <c r="B18" s="113" t="s">
        <v>17</v>
      </c>
      <c r="C18" s="111"/>
      <c r="D18" s="111"/>
      <c r="E18" s="111"/>
      <c r="F18" s="15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37" t="s">
        <v>17</v>
      </c>
      <c r="Q18" s="71" t="s">
        <v>22</v>
      </c>
      <c r="R18" s="71"/>
      <c r="S18" s="71"/>
      <c r="T18" s="72"/>
    </row>
    <row r="19" spans="2:25" ht="15" customHeight="1" thickBot="1">
      <c r="B19" s="132" t="s">
        <v>39</v>
      </c>
      <c r="C19" s="129"/>
      <c r="D19" s="129"/>
      <c r="E19" s="129"/>
      <c r="F19" s="10" t="s">
        <v>35</v>
      </c>
      <c r="G19" s="129" t="s">
        <v>45</v>
      </c>
      <c r="H19" s="129"/>
      <c r="I19" s="129"/>
      <c r="J19" s="103"/>
      <c r="K19" s="31" t="s">
        <v>76</v>
      </c>
      <c r="L19" s="102" t="s">
        <v>84</v>
      </c>
      <c r="M19" s="102"/>
      <c r="N19" s="102"/>
      <c r="O19" s="103"/>
      <c r="P19" s="39" t="s">
        <v>122</v>
      </c>
      <c r="Q19" s="91" t="s">
        <v>123</v>
      </c>
      <c r="R19" s="91"/>
      <c r="S19" s="91"/>
      <c r="T19" s="92"/>
      <c r="V19" s="21" t="s">
        <v>54</v>
      </c>
      <c r="W19" s="22"/>
      <c r="X19" s="61" t="s">
        <v>149</v>
      </c>
      <c r="Y19" s="62">
        <f>IF(V17&gt;15,6,3)</f>
        <v>3</v>
      </c>
    </row>
    <row r="20" spans="2:25" ht="15" customHeight="1" thickBot="1">
      <c r="B20" s="132" t="s">
        <v>19</v>
      </c>
      <c r="C20" s="129"/>
      <c r="D20" s="129"/>
      <c r="E20" s="129"/>
      <c r="F20" s="16" t="s">
        <v>43</v>
      </c>
      <c r="G20" s="129" t="s">
        <v>30</v>
      </c>
      <c r="H20" s="129"/>
      <c r="I20" s="129"/>
      <c r="J20" s="103"/>
      <c r="K20" s="31" t="s">
        <v>85</v>
      </c>
      <c r="L20" s="102" t="s">
        <v>144</v>
      </c>
      <c r="M20" s="102"/>
      <c r="N20" s="102"/>
      <c r="O20" s="103"/>
      <c r="P20" s="39" t="s">
        <v>128</v>
      </c>
      <c r="Q20" s="91" t="s">
        <v>125</v>
      </c>
      <c r="R20" s="91"/>
      <c r="S20" s="91"/>
      <c r="T20" s="92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" customHeight="1" thickBot="1">
      <c r="B21" s="133" t="s">
        <v>40</v>
      </c>
      <c r="C21" s="130"/>
      <c r="D21" s="130"/>
      <c r="E21" s="130"/>
      <c r="F21" s="32" t="s">
        <v>44</v>
      </c>
      <c r="G21" s="134"/>
      <c r="H21" s="134"/>
      <c r="I21" s="134"/>
      <c r="J21" s="135"/>
      <c r="K21" s="32" t="s">
        <v>86</v>
      </c>
      <c r="L21" s="130" t="s">
        <v>81</v>
      </c>
      <c r="M21" s="130"/>
      <c r="N21" s="130"/>
      <c r="O21" s="131"/>
      <c r="P21" s="40" t="s">
        <v>129</v>
      </c>
      <c r="Q21" s="89"/>
      <c r="R21" s="89"/>
      <c r="S21" s="89"/>
      <c r="T21" s="9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</sheetData>
  <sheetProtection/>
  <mergeCells count="81">
    <mergeCell ref="B23:T23"/>
    <mergeCell ref="X4:Y4"/>
    <mergeCell ref="X5:Y5"/>
    <mergeCell ref="B4:E4"/>
    <mergeCell ref="F4:J4"/>
    <mergeCell ref="V4:W4"/>
    <mergeCell ref="B5:C5"/>
    <mergeCell ref="F5:G5"/>
    <mergeCell ref="V5:W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B21:E21"/>
    <mergeCell ref="G21:J21"/>
    <mergeCell ref="B18:E18"/>
    <mergeCell ref="G18:J18"/>
    <mergeCell ref="B19:E19"/>
    <mergeCell ref="G19:J19"/>
    <mergeCell ref="B20:E20"/>
    <mergeCell ref="G20:J20"/>
    <mergeCell ref="K17:L17"/>
    <mergeCell ref="M17:O17"/>
    <mergeCell ref="K6:L6"/>
    <mergeCell ref="K7:L7"/>
    <mergeCell ref="K8:L8"/>
    <mergeCell ref="K9:L9"/>
    <mergeCell ref="K10:L10"/>
    <mergeCell ref="K11:L11"/>
    <mergeCell ref="P8:Q8"/>
    <mergeCell ref="P9:Q9"/>
    <mergeCell ref="L18:O18"/>
    <mergeCell ref="L19:O19"/>
    <mergeCell ref="L20:O20"/>
    <mergeCell ref="P10:Q10"/>
    <mergeCell ref="P11:Q11"/>
    <mergeCell ref="P16:Q16"/>
    <mergeCell ref="L21:O21"/>
    <mergeCell ref="K12:L12"/>
    <mergeCell ref="K13:L13"/>
    <mergeCell ref="K14:L14"/>
    <mergeCell ref="K15:L15"/>
    <mergeCell ref="Q21:T21"/>
    <mergeCell ref="P12:Q12"/>
    <mergeCell ref="P13:Q13"/>
    <mergeCell ref="P15:Q15"/>
    <mergeCell ref="K16:L16"/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</mergeCells>
  <conditionalFormatting sqref="O16">
    <cfRule type="cellIs" priority="6" dxfId="48" operator="greaterThan" stopIfTrue="1">
      <formula>60</formula>
    </cfRule>
  </conditionalFormatting>
  <conditionalFormatting sqref="J16">
    <cfRule type="cellIs" priority="7" dxfId="48" operator="greaterThan" stopIfTrue="1">
      <formula>60</formula>
    </cfRule>
  </conditionalFormatting>
  <conditionalFormatting sqref="T16">
    <cfRule type="cellIs" priority="5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7109375" style="0" customWidth="1"/>
    <col min="6" max="6" width="23.140625" style="0" customWidth="1"/>
    <col min="7" max="7" width="8.57421875" style="0" customWidth="1"/>
    <col min="8" max="9" width="6.28125" style="0" customWidth="1"/>
    <col min="10" max="10" width="5.7109375" style="0" bestFit="1" customWidth="1"/>
    <col min="11" max="11" width="23.00390625" style="0" customWidth="1"/>
    <col min="12" max="12" width="11.8515625" style="0" customWidth="1"/>
    <col min="13" max="15" width="6.140625" style="0" customWidth="1"/>
    <col min="16" max="16" width="23.421875" style="0" customWidth="1"/>
    <col min="17" max="17" width="11.8515625" style="0" customWidth="1"/>
    <col min="18" max="19" width="6.140625" style="0" customWidth="1"/>
    <col min="20" max="20" width="8.140625" style="0" customWidth="1"/>
    <col min="21" max="21" width="2.28125" style="0" customWidth="1"/>
    <col min="22" max="22" width="21.140625" style="0" customWidth="1"/>
    <col min="23" max="23" width="7.7109375" style="0" customWidth="1"/>
    <col min="24" max="24" width="14.421875" style="0" customWidth="1"/>
    <col min="25" max="25" width="19.00390625" style="0" customWidth="1"/>
  </cols>
  <sheetData>
    <row r="1" ht="15.75" customHeight="1" thickBot="1"/>
    <row r="2" spans="2:20" ht="16.5" customHeight="1" thickBot="1">
      <c r="B2" s="68" t="s">
        <v>154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customHeight="1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4" ht="15.75" customHeight="1">
      <c r="B6" s="82" t="s">
        <v>36</v>
      </c>
      <c r="C6" s="83"/>
      <c r="D6" s="54"/>
      <c r="E6" s="9">
        <v>7</v>
      </c>
      <c r="F6" s="83" t="s">
        <v>12</v>
      </c>
      <c r="G6" s="83"/>
      <c r="H6" s="54"/>
      <c r="I6" s="51"/>
      <c r="J6" s="2">
        <v>7</v>
      </c>
      <c r="K6" s="82" t="s">
        <v>87</v>
      </c>
      <c r="L6" s="83"/>
      <c r="M6" s="54"/>
      <c r="N6" s="51"/>
      <c r="O6" s="2">
        <v>7</v>
      </c>
      <c r="P6" s="82" t="s">
        <v>130</v>
      </c>
      <c r="Q6" s="83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 aca="true" t="shared" si="1" ref="X6:X15"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2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3" ref="AH6:AH13">IF(AG6,T6,0)</f>
        <v>0</v>
      </c>
    </row>
    <row r="7" spans="2:34" ht="15.75" customHeight="1">
      <c r="B7" s="73" t="s">
        <v>5</v>
      </c>
      <c r="C7" s="74"/>
      <c r="D7" s="55"/>
      <c r="E7" s="2">
        <v>8</v>
      </c>
      <c r="F7" s="74" t="s">
        <v>41</v>
      </c>
      <c r="G7" s="74"/>
      <c r="H7" s="55"/>
      <c r="I7" s="52"/>
      <c r="J7" s="2">
        <v>7</v>
      </c>
      <c r="K7" s="73" t="s">
        <v>88</v>
      </c>
      <c r="L7" s="74"/>
      <c r="M7" s="55"/>
      <c r="N7" s="52"/>
      <c r="O7" s="2">
        <v>7</v>
      </c>
      <c r="P7" s="73" t="s">
        <v>131</v>
      </c>
      <c r="Q7" s="74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t="shared" si="1"/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2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3"/>
        <v>0</v>
      </c>
    </row>
    <row r="8" spans="2:34" ht="15.75" customHeight="1">
      <c r="B8" s="73" t="s">
        <v>37</v>
      </c>
      <c r="C8" s="74"/>
      <c r="D8" s="55"/>
      <c r="E8" s="2">
        <v>7</v>
      </c>
      <c r="F8" s="74" t="s">
        <v>46</v>
      </c>
      <c r="G8" s="74"/>
      <c r="H8" s="55"/>
      <c r="I8" s="52"/>
      <c r="J8" s="2">
        <v>7</v>
      </c>
      <c r="K8" s="73" t="s">
        <v>89</v>
      </c>
      <c r="L8" s="74"/>
      <c r="M8" s="55"/>
      <c r="N8" s="52"/>
      <c r="O8" s="2">
        <v>7</v>
      </c>
      <c r="P8" s="73" t="s">
        <v>132</v>
      </c>
      <c r="Q8" s="74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1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2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3"/>
        <v>0</v>
      </c>
    </row>
    <row r="9" spans="2:34" ht="15.75" customHeight="1">
      <c r="B9" s="73" t="s">
        <v>38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90</v>
      </c>
      <c r="L9" s="74"/>
      <c r="M9" s="55"/>
      <c r="N9" s="52"/>
      <c r="O9" s="2">
        <v>7</v>
      </c>
      <c r="P9" s="73" t="s">
        <v>133</v>
      </c>
      <c r="Q9" s="74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1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2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3"/>
        <v>0</v>
      </c>
    </row>
    <row r="10" spans="2:34" ht="15.75" customHeight="1">
      <c r="B10" s="73" t="s">
        <v>11</v>
      </c>
      <c r="C10" s="74"/>
      <c r="D10" s="55"/>
      <c r="E10" s="2">
        <v>8</v>
      </c>
      <c r="F10" s="74" t="s">
        <v>47</v>
      </c>
      <c r="G10" s="74"/>
      <c r="H10" s="55"/>
      <c r="I10" s="52"/>
      <c r="J10" s="2">
        <v>7</v>
      </c>
      <c r="K10" s="73" t="s">
        <v>91</v>
      </c>
      <c r="L10" s="74"/>
      <c r="M10" s="55"/>
      <c r="N10" s="52"/>
      <c r="O10" s="2">
        <v>7</v>
      </c>
      <c r="P10" s="73" t="s">
        <v>107</v>
      </c>
      <c r="Q10" s="74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1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2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3"/>
        <v>0</v>
      </c>
    </row>
    <row r="11" spans="2:34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75</v>
      </c>
      <c r="L11" s="74"/>
      <c r="M11" s="55"/>
      <c r="N11" s="52"/>
      <c r="O11" s="2">
        <v>7</v>
      </c>
      <c r="P11" s="73" t="s">
        <v>121</v>
      </c>
      <c r="Q11" s="74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1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2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3"/>
        <v>0</v>
      </c>
    </row>
    <row r="12" spans="2:34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1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2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3"/>
        <v>0</v>
      </c>
    </row>
    <row r="13" spans="2:34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1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2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3"/>
        <v>0</v>
      </c>
    </row>
    <row r="14" spans="2:34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1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2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</row>
    <row r="15" spans="2:34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1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2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</row>
    <row r="16" spans="2:24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V17" s="67">
        <f>E16+J16+O16+T16</f>
        <v>0</v>
      </c>
    </row>
    <row r="18" spans="2:20" ht="15" customHeight="1" thickBot="1">
      <c r="B18" s="113" t="s">
        <v>17</v>
      </c>
      <c r="C18" s="111"/>
      <c r="D18" s="111"/>
      <c r="E18" s="111"/>
      <c r="F18" s="15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41" t="s">
        <v>17</v>
      </c>
      <c r="Q18" s="71" t="s">
        <v>22</v>
      </c>
      <c r="R18" s="71"/>
      <c r="S18" s="71"/>
      <c r="T18" s="72"/>
    </row>
    <row r="19" spans="2:25" ht="15" customHeight="1" thickBot="1">
      <c r="B19" s="132" t="s">
        <v>39</v>
      </c>
      <c r="C19" s="129"/>
      <c r="D19" s="129"/>
      <c r="E19" s="129"/>
      <c r="F19" s="14" t="s">
        <v>29</v>
      </c>
      <c r="G19" s="129" t="s">
        <v>45</v>
      </c>
      <c r="H19" s="129"/>
      <c r="I19" s="129"/>
      <c r="J19" s="103"/>
      <c r="K19" s="31" t="s">
        <v>92</v>
      </c>
      <c r="L19" s="102" t="s">
        <v>144</v>
      </c>
      <c r="M19" s="102"/>
      <c r="N19" s="102"/>
      <c r="O19" s="103"/>
      <c r="P19" s="45" t="s">
        <v>122</v>
      </c>
      <c r="Q19" s="91" t="s">
        <v>134</v>
      </c>
      <c r="R19" s="91"/>
      <c r="S19" s="91"/>
      <c r="T19" s="92"/>
      <c r="V19" s="21" t="s">
        <v>54</v>
      </c>
      <c r="W19" s="22"/>
      <c r="X19" s="61" t="s">
        <v>149</v>
      </c>
      <c r="Y19" s="62">
        <f>IF(V17&gt;15,6,3)</f>
        <v>3</v>
      </c>
    </row>
    <row r="20" spans="2:25" ht="15" customHeight="1" thickBot="1">
      <c r="B20" s="132" t="s">
        <v>19</v>
      </c>
      <c r="C20" s="129"/>
      <c r="D20" s="129"/>
      <c r="E20" s="129"/>
      <c r="F20" s="16" t="s">
        <v>43</v>
      </c>
      <c r="G20" s="129" t="s">
        <v>48</v>
      </c>
      <c r="H20" s="129"/>
      <c r="I20" s="129"/>
      <c r="J20" s="103"/>
      <c r="K20" s="31" t="s">
        <v>93</v>
      </c>
      <c r="L20" s="102" t="s">
        <v>81</v>
      </c>
      <c r="M20" s="102"/>
      <c r="N20" s="102"/>
      <c r="O20" s="103"/>
      <c r="P20" s="45" t="s">
        <v>115</v>
      </c>
      <c r="Q20" s="91" t="s">
        <v>135</v>
      </c>
      <c r="R20" s="91"/>
      <c r="S20" s="91"/>
      <c r="T20" s="92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thickBot="1">
      <c r="B21" s="136" t="s">
        <v>40</v>
      </c>
      <c r="C21" s="127"/>
      <c r="D21" s="127"/>
      <c r="E21" s="127"/>
      <c r="F21" s="17"/>
      <c r="G21" s="137"/>
      <c r="H21" s="137"/>
      <c r="I21" s="137"/>
      <c r="J21" s="138"/>
      <c r="K21" s="32" t="s">
        <v>94</v>
      </c>
      <c r="L21" s="127"/>
      <c r="M21" s="127"/>
      <c r="N21" s="127"/>
      <c r="O21" s="128"/>
      <c r="P21" s="44" t="s">
        <v>129</v>
      </c>
      <c r="Q21" s="89"/>
      <c r="R21" s="89"/>
      <c r="S21" s="89"/>
      <c r="T21" s="9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</sheetData>
  <sheetProtection/>
  <mergeCells count="81">
    <mergeCell ref="B23:T23"/>
    <mergeCell ref="Q18:T18"/>
    <mergeCell ref="Q19:T19"/>
    <mergeCell ref="Q20:T20"/>
    <mergeCell ref="Q21:T21"/>
    <mergeCell ref="B2:T2"/>
    <mergeCell ref="P11:Q11"/>
    <mergeCell ref="P12:Q12"/>
    <mergeCell ref="P13:Q13"/>
    <mergeCell ref="P15:Q15"/>
    <mergeCell ref="P17:Q17"/>
    <mergeCell ref="R17:T17"/>
    <mergeCell ref="P5:Q5"/>
    <mergeCell ref="P6:Q6"/>
    <mergeCell ref="P7:Q7"/>
    <mergeCell ref="P8:Q8"/>
    <mergeCell ref="P9:Q9"/>
    <mergeCell ref="P10:Q10"/>
    <mergeCell ref="P16:Q16"/>
    <mergeCell ref="X4:Y4"/>
    <mergeCell ref="X5:Y5"/>
    <mergeCell ref="B4:E4"/>
    <mergeCell ref="F4:J4"/>
    <mergeCell ref="V4:W4"/>
    <mergeCell ref="B5:C5"/>
    <mergeCell ref="F5:G5"/>
    <mergeCell ref="V5:W5"/>
    <mergeCell ref="K5:L5"/>
    <mergeCell ref="P4:T4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7:C17"/>
    <mergeCell ref="D17:E17"/>
    <mergeCell ref="F17:G17"/>
    <mergeCell ref="K6:L6"/>
    <mergeCell ref="B21:E21"/>
    <mergeCell ref="G21:J21"/>
    <mergeCell ref="B18:E18"/>
    <mergeCell ref="G18:J18"/>
    <mergeCell ref="B19:E19"/>
    <mergeCell ref="G19:J19"/>
    <mergeCell ref="B20:E20"/>
    <mergeCell ref="G20:J20"/>
    <mergeCell ref="L19:O19"/>
    <mergeCell ref="K7:L7"/>
    <mergeCell ref="K8:L8"/>
    <mergeCell ref="K9:L9"/>
    <mergeCell ref="K10:L10"/>
    <mergeCell ref="K11:L11"/>
    <mergeCell ref="K12:L12"/>
    <mergeCell ref="K16:L16"/>
    <mergeCell ref="L20:O20"/>
    <mergeCell ref="L21:O21"/>
    <mergeCell ref="L18:O18"/>
    <mergeCell ref="K4:O4"/>
    <mergeCell ref="K13:L13"/>
    <mergeCell ref="K15:L15"/>
    <mergeCell ref="K17:L17"/>
    <mergeCell ref="M17:O17"/>
    <mergeCell ref="K14:L14"/>
  </mergeCells>
  <conditionalFormatting sqref="J16">
    <cfRule type="cellIs" priority="7" dxfId="48" operator="greaterThan" stopIfTrue="1">
      <formula>60</formula>
    </cfRule>
  </conditionalFormatting>
  <conditionalFormatting sqref="O16">
    <cfRule type="cellIs" priority="6" dxfId="48" operator="greaterThan" stopIfTrue="1">
      <formula>60</formula>
    </cfRule>
  </conditionalFormatting>
  <conditionalFormatting sqref="T16">
    <cfRule type="cellIs" priority="5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K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8.28125" style="0" customWidth="1"/>
    <col min="6" max="6" width="20.421875" style="0" bestFit="1" customWidth="1"/>
    <col min="7" max="7" width="10.57421875" style="0" customWidth="1"/>
    <col min="8" max="8" width="6.421875" style="0" customWidth="1"/>
    <col min="9" max="9" width="6.140625" style="0" customWidth="1"/>
    <col min="10" max="10" width="5.7109375" style="0" bestFit="1" customWidth="1"/>
    <col min="11" max="11" width="23.8515625" style="0" customWidth="1"/>
    <col min="12" max="12" width="9.7109375" style="0" customWidth="1"/>
    <col min="13" max="15" width="6.28125" style="0" customWidth="1"/>
    <col min="16" max="16" width="23.7109375" style="0" customWidth="1"/>
    <col min="17" max="17" width="11.8515625" style="0" customWidth="1"/>
    <col min="18" max="18" width="6.57421875" style="0" customWidth="1"/>
    <col min="19" max="19" width="5.8515625" style="0" customWidth="1"/>
    <col min="20" max="20" width="6.28125" style="0" customWidth="1"/>
    <col min="21" max="21" width="2.140625" style="0" customWidth="1"/>
    <col min="22" max="22" width="21.28125" style="0" customWidth="1"/>
    <col min="23" max="23" width="7.421875" style="0" customWidth="1"/>
    <col min="24" max="24" width="14.140625" style="0" customWidth="1"/>
    <col min="25" max="25" width="18.140625" style="0" customWidth="1"/>
  </cols>
  <sheetData>
    <row r="1" ht="15.75" thickBot="1"/>
    <row r="2" spans="2:20" ht="15.75" thickBot="1">
      <c r="B2" s="68" t="s">
        <v>155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7" ht="15.75" customHeight="1">
      <c r="B6" s="82" t="s">
        <v>36</v>
      </c>
      <c r="C6" s="83"/>
      <c r="D6" s="54"/>
      <c r="E6" s="9">
        <v>7</v>
      </c>
      <c r="F6" s="83" t="s">
        <v>12</v>
      </c>
      <c r="G6" s="83"/>
      <c r="H6" s="54"/>
      <c r="I6" s="51"/>
      <c r="J6" s="2">
        <v>7</v>
      </c>
      <c r="K6" s="82" t="s">
        <v>87</v>
      </c>
      <c r="L6" s="83"/>
      <c r="M6" s="54"/>
      <c r="N6" s="51"/>
      <c r="O6" s="2">
        <v>7</v>
      </c>
      <c r="P6" s="82" t="s">
        <v>130</v>
      </c>
      <c r="Q6" s="83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1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2" ref="AH6:AH13">IF(AG6,T6,0)</f>
        <v>0</v>
      </c>
      <c r="AI6" s="20"/>
      <c r="AJ6" s="20"/>
      <c r="AK6" s="29"/>
    </row>
    <row r="7" spans="2:37" ht="15.75" customHeight="1">
      <c r="B7" s="73" t="s">
        <v>5</v>
      </c>
      <c r="C7" s="74"/>
      <c r="D7" s="55"/>
      <c r="E7" s="2">
        <v>8</v>
      </c>
      <c r="F7" s="74" t="s">
        <v>49</v>
      </c>
      <c r="G7" s="74"/>
      <c r="H7" s="55"/>
      <c r="I7" s="52"/>
      <c r="J7" s="2">
        <v>7</v>
      </c>
      <c r="K7" s="73" t="s">
        <v>88</v>
      </c>
      <c r="L7" s="74"/>
      <c r="M7" s="55"/>
      <c r="N7" s="52"/>
      <c r="O7" s="2">
        <v>7</v>
      </c>
      <c r="P7" s="73" t="s">
        <v>136</v>
      </c>
      <c r="Q7" s="74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aca="true" t="shared" si="3" ref="X7:X15">IF(W7,J7,0)</f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1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2"/>
        <v>0</v>
      </c>
      <c r="AI7" s="20"/>
      <c r="AJ7" s="20"/>
      <c r="AK7" s="29"/>
    </row>
    <row r="8" spans="2:37" ht="15.75" customHeight="1">
      <c r="B8" s="73" t="s">
        <v>37</v>
      </c>
      <c r="C8" s="74"/>
      <c r="D8" s="55"/>
      <c r="E8" s="2">
        <v>7</v>
      </c>
      <c r="F8" s="74" t="s">
        <v>46</v>
      </c>
      <c r="G8" s="74"/>
      <c r="H8" s="55"/>
      <c r="I8" s="52"/>
      <c r="J8" s="2">
        <v>7</v>
      </c>
      <c r="K8" s="73" t="s">
        <v>99</v>
      </c>
      <c r="L8" s="74"/>
      <c r="M8" s="55"/>
      <c r="N8" s="52"/>
      <c r="O8" s="2">
        <v>7</v>
      </c>
      <c r="P8" s="73" t="s">
        <v>121</v>
      </c>
      <c r="Q8" s="74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3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1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2"/>
        <v>0</v>
      </c>
      <c r="AI8" s="20"/>
      <c r="AJ8" s="20"/>
      <c r="AK8" s="29"/>
    </row>
    <row r="9" spans="2:37" ht="15.75" customHeight="1">
      <c r="B9" s="73" t="s">
        <v>38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95</v>
      </c>
      <c r="L9" s="74"/>
      <c r="M9" s="55"/>
      <c r="N9" s="52"/>
      <c r="O9" s="2">
        <v>7</v>
      </c>
      <c r="P9" s="73" t="s">
        <v>131</v>
      </c>
      <c r="Q9" s="74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3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1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2"/>
        <v>0</v>
      </c>
      <c r="AI9" s="20"/>
      <c r="AJ9" s="20"/>
      <c r="AK9" s="29"/>
    </row>
    <row r="10" spans="2:37" ht="15.75" customHeight="1">
      <c r="B10" s="73" t="s">
        <v>11</v>
      </c>
      <c r="C10" s="74"/>
      <c r="D10" s="55"/>
      <c r="E10" s="2">
        <v>8</v>
      </c>
      <c r="F10" s="74" t="s">
        <v>34</v>
      </c>
      <c r="G10" s="74"/>
      <c r="H10" s="55"/>
      <c r="I10" s="52"/>
      <c r="J10" s="2">
        <v>7</v>
      </c>
      <c r="K10" s="73" t="s">
        <v>96</v>
      </c>
      <c r="L10" s="74"/>
      <c r="M10" s="55"/>
      <c r="N10" s="52"/>
      <c r="O10" s="2">
        <v>7</v>
      </c>
      <c r="P10" s="73" t="s">
        <v>137</v>
      </c>
      <c r="Q10" s="74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3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1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2"/>
        <v>0</v>
      </c>
      <c r="AI10" s="20"/>
      <c r="AJ10" s="20"/>
      <c r="AK10" s="29"/>
    </row>
    <row r="11" spans="2:37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75</v>
      </c>
      <c r="L11" s="74"/>
      <c r="M11" s="55"/>
      <c r="N11" s="52"/>
      <c r="O11" s="2">
        <v>7</v>
      </c>
      <c r="P11" s="73" t="s">
        <v>133</v>
      </c>
      <c r="Q11" s="74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3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1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2"/>
        <v>0</v>
      </c>
      <c r="AI11" s="20"/>
      <c r="AJ11" s="20"/>
      <c r="AK11" s="29"/>
    </row>
    <row r="12" spans="2:37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3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1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2"/>
        <v>0</v>
      </c>
      <c r="AI12" s="20"/>
      <c r="AJ12" s="20"/>
      <c r="AK12" s="29"/>
    </row>
    <row r="13" spans="2:37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3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1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2"/>
        <v>0</v>
      </c>
      <c r="AI13" s="20"/>
      <c r="AJ13" s="20"/>
      <c r="AK13" s="29"/>
    </row>
    <row r="14" spans="2:37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3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1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  <c r="AI14" s="20"/>
      <c r="AJ14" s="20"/>
      <c r="AK14" s="29"/>
    </row>
    <row r="15" spans="2:37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3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1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  <c r="AI15" s="20"/>
      <c r="AJ15" s="20"/>
      <c r="AK15" s="29"/>
    </row>
    <row r="16" spans="2:29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30"/>
      <c r="V16" s="21" t="s">
        <v>53</v>
      </c>
      <c r="W16" s="30"/>
      <c r="X16" s="11">
        <f>SUM(X6:X15)</f>
        <v>0</v>
      </c>
      <c r="Y16" s="29"/>
      <c r="Z16" s="29"/>
      <c r="AA16" s="29"/>
      <c r="AB16" s="29"/>
      <c r="AC16" s="29"/>
    </row>
    <row r="17" spans="2:22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V17" s="67">
        <f>E16+J16+O16+T16</f>
        <v>0</v>
      </c>
    </row>
    <row r="18" spans="2:20" ht="15" customHeight="1" thickBot="1">
      <c r="B18" s="113" t="s">
        <v>17</v>
      </c>
      <c r="C18" s="111"/>
      <c r="D18" s="111"/>
      <c r="E18" s="111"/>
      <c r="F18" s="15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41" t="s">
        <v>17</v>
      </c>
      <c r="Q18" s="71" t="s">
        <v>22</v>
      </c>
      <c r="R18" s="71"/>
      <c r="S18" s="71"/>
      <c r="T18" s="72"/>
    </row>
    <row r="19" spans="2:25" ht="15" customHeight="1" thickBot="1">
      <c r="B19" s="132" t="s">
        <v>39</v>
      </c>
      <c r="C19" s="129"/>
      <c r="D19" s="129"/>
      <c r="E19" s="129"/>
      <c r="F19" s="14" t="s">
        <v>50</v>
      </c>
      <c r="G19" s="129" t="s">
        <v>51</v>
      </c>
      <c r="H19" s="129"/>
      <c r="I19" s="129"/>
      <c r="J19" s="103"/>
      <c r="K19" s="31" t="s">
        <v>76</v>
      </c>
      <c r="L19" s="102" t="s">
        <v>97</v>
      </c>
      <c r="M19" s="102"/>
      <c r="N19" s="102"/>
      <c r="O19" s="103"/>
      <c r="P19" s="45" t="s">
        <v>138</v>
      </c>
      <c r="Q19" s="91" t="s">
        <v>139</v>
      </c>
      <c r="R19" s="91"/>
      <c r="S19" s="91"/>
      <c r="T19" s="92"/>
      <c r="V19" s="21" t="s">
        <v>54</v>
      </c>
      <c r="W19" s="22"/>
      <c r="X19" s="61" t="s">
        <v>149</v>
      </c>
      <c r="Y19" s="62">
        <f>IF(V17&gt;15,6,3)</f>
        <v>3</v>
      </c>
    </row>
    <row r="20" spans="2:25" ht="15" customHeight="1" thickBot="1">
      <c r="B20" s="132" t="s">
        <v>19</v>
      </c>
      <c r="C20" s="129"/>
      <c r="D20" s="129"/>
      <c r="E20" s="129"/>
      <c r="F20" s="16" t="s">
        <v>43</v>
      </c>
      <c r="G20" s="129" t="s">
        <v>48</v>
      </c>
      <c r="H20" s="129"/>
      <c r="I20" s="129"/>
      <c r="J20" s="103"/>
      <c r="K20" s="31" t="s">
        <v>93</v>
      </c>
      <c r="L20" s="102" t="s">
        <v>81</v>
      </c>
      <c r="M20" s="102"/>
      <c r="N20" s="102"/>
      <c r="O20" s="103"/>
      <c r="P20" s="45" t="s">
        <v>115</v>
      </c>
      <c r="Q20" s="91" t="s">
        <v>135</v>
      </c>
      <c r="R20" s="91"/>
      <c r="S20" s="91"/>
      <c r="T20" s="92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customHeight="1" thickBot="1">
      <c r="B21" s="136" t="s">
        <v>40</v>
      </c>
      <c r="C21" s="127"/>
      <c r="D21" s="127"/>
      <c r="E21" s="127"/>
      <c r="F21" s="17"/>
      <c r="G21" s="137"/>
      <c r="H21" s="137"/>
      <c r="I21" s="137"/>
      <c r="J21" s="138"/>
      <c r="K21" s="17"/>
      <c r="L21" s="127" t="s">
        <v>98</v>
      </c>
      <c r="M21" s="127"/>
      <c r="N21" s="127"/>
      <c r="O21" s="128"/>
      <c r="P21" s="60" t="s">
        <v>150</v>
      </c>
      <c r="Q21" s="89"/>
      <c r="R21" s="89"/>
      <c r="S21" s="89"/>
      <c r="T21" s="9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</sheetData>
  <sheetProtection/>
  <mergeCells count="81">
    <mergeCell ref="B23:T23"/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  <mergeCell ref="Q21:T21"/>
    <mergeCell ref="P10:Q10"/>
    <mergeCell ref="P11:Q11"/>
    <mergeCell ref="P12:Q12"/>
    <mergeCell ref="P13:Q13"/>
    <mergeCell ref="P15:Q15"/>
    <mergeCell ref="P8:Q8"/>
    <mergeCell ref="P9:Q9"/>
    <mergeCell ref="P16:Q16"/>
    <mergeCell ref="X4:Y4"/>
    <mergeCell ref="B4:E4"/>
    <mergeCell ref="F4:J4"/>
    <mergeCell ref="V4:W4"/>
    <mergeCell ref="B5:C5"/>
    <mergeCell ref="F5:G5"/>
    <mergeCell ref="V5:W5"/>
    <mergeCell ref="X5:Y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O16">
    <cfRule type="cellIs" priority="6" dxfId="48" operator="greaterThan" stopIfTrue="1">
      <formula>60</formula>
    </cfRule>
  </conditionalFormatting>
  <conditionalFormatting sqref="J16">
    <cfRule type="cellIs" priority="7" dxfId="48" operator="greaterThan" stopIfTrue="1">
      <formula>60</formula>
    </cfRule>
  </conditionalFormatting>
  <conditionalFormatting sqref="T16">
    <cfRule type="cellIs" priority="5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H23"/>
  <sheetViews>
    <sheetView zoomScale="70" zoomScaleNormal="70" zoomScalePageLayoutView="0" workbookViewId="0" topLeftCell="A1">
      <selection activeCell="B2" sqref="B2:T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9.00390625" style="0" customWidth="1"/>
    <col min="6" max="6" width="23.140625" style="0" customWidth="1"/>
    <col min="7" max="7" width="8.8515625" style="0" customWidth="1"/>
    <col min="8" max="9" width="5.7109375" style="0" customWidth="1"/>
    <col min="10" max="10" width="5.57421875" style="0" bestFit="1" customWidth="1"/>
    <col min="11" max="11" width="22.00390625" style="0" customWidth="1"/>
    <col min="12" max="12" width="8.28125" style="0" customWidth="1"/>
    <col min="13" max="14" width="6.140625" style="0" customWidth="1"/>
    <col min="15" max="15" width="5.57421875" style="0" bestFit="1" customWidth="1"/>
    <col min="16" max="16" width="22.421875" style="0" customWidth="1"/>
    <col min="17" max="17" width="10.421875" style="0" customWidth="1"/>
    <col min="18" max="19" width="5.8515625" style="0" customWidth="1"/>
    <col min="20" max="20" width="8.140625" style="0" customWidth="1"/>
    <col min="21" max="21" width="1.28515625" style="0" customWidth="1"/>
    <col min="22" max="22" width="19.8515625" style="0" customWidth="1"/>
    <col min="23" max="23" width="8.140625" style="0" customWidth="1"/>
    <col min="24" max="24" width="14.140625" style="0" customWidth="1"/>
    <col min="25" max="25" width="18.7109375" style="0" customWidth="1"/>
  </cols>
  <sheetData>
    <row r="1" ht="15.75" thickBot="1"/>
    <row r="2" spans="2:20" ht="15.75" thickBot="1">
      <c r="B2" s="68" t="s">
        <v>156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</row>
    <row r="3" ht="15.75" thickBot="1"/>
    <row r="4" spans="2:25" ht="15.75" customHeight="1" thickBot="1">
      <c r="B4" s="95" t="s">
        <v>0</v>
      </c>
      <c r="C4" s="96"/>
      <c r="D4" s="96"/>
      <c r="E4" s="97"/>
      <c r="F4" s="95" t="s">
        <v>2</v>
      </c>
      <c r="G4" s="96"/>
      <c r="H4" s="96"/>
      <c r="I4" s="96"/>
      <c r="J4" s="97"/>
      <c r="K4" s="86" t="s">
        <v>56</v>
      </c>
      <c r="L4" s="87"/>
      <c r="M4" s="87"/>
      <c r="N4" s="87"/>
      <c r="O4" s="88"/>
      <c r="P4" s="86" t="s">
        <v>103</v>
      </c>
      <c r="Q4" s="87"/>
      <c r="R4" s="87"/>
      <c r="S4" s="87"/>
      <c r="T4" s="88"/>
      <c r="V4" s="117" t="s">
        <v>147</v>
      </c>
      <c r="W4" s="117"/>
      <c r="X4" s="117" t="s">
        <v>148</v>
      </c>
      <c r="Y4" s="117"/>
    </row>
    <row r="5" spans="2:25" ht="16.5" customHeight="1" thickBot="1">
      <c r="B5" s="80" t="s">
        <v>24</v>
      </c>
      <c r="C5" s="81"/>
      <c r="D5" s="53"/>
      <c r="E5" s="1" t="s">
        <v>1</v>
      </c>
      <c r="F5" s="80" t="s">
        <v>24</v>
      </c>
      <c r="G5" s="81"/>
      <c r="H5" s="53"/>
      <c r="I5" s="50"/>
      <c r="J5" s="1" t="s">
        <v>1</v>
      </c>
      <c r="K5" s="80" t="s">
        <v>24</v>
      </c>
      <c r="L5" s="81"/>
      <c r="M5" s="57"/>
      <c r="N5" s="59"/>
      <c r="O5" s="27" t="s">
        <v>1</v>
      </c>
      <c r="P5" s="80" t="s">
        <v>24</v>
      </c>
      <c r="Q5" s="81"/>
      <c r="R5" s="57"/>
      <c r="S5" s="59"/>
      <c r="T5" s="27" t="s">
        <v>1</v>
      </c>
      <c r="V5" s="121">
        <v>1280</v>
      </c>
      <c r="W5" s="122"/>
      <c r="X5" s="118">
        <v>1600</v>
      </c>
      <c r="Y5" s="119"/>
    </row>
    <row r="6" spans="2:34" ht="15.75" customHeight="1">
      <c r="B6" s="82" t="s">
        <v>36</v>
      </c>
      <c r="C6" s="83"/>
      <c r="D6" s="54"/>
      <c r="E6" s="9">
        <v>7</v>
      </c>
      <c r="F6" s="83" t="s">
        <v>12</v>
      </c>
      <c r="G6" s="83"/>
      <c r="H6" s="54"/>
      <c r="I6" s="51"/>
      <c r="J6" s="2">
        <v>7</v>
      </c>
      <c r="K6" s="82" t="s">
        <v>100</v>
      </c>
      <c r="L6" s="83"/>
      <c r="M6" s="54"/>
      <c r="N6" s="51"/>
      <c r="O6" s="2">
        <v>7</v>
      </c>
      <c r="P6" s="82" t="s">
        <v>137</v>
      </c>
      <c r="Q6" s="83"/>
      <c r="R6" s="54"/>
      <c r="S6" s="51"/>
      <c r="T6" s="2">
        <v>7</v>
      </c>
      <c r="U6" s="11" t="b">
        <v>0</v>
      </c>
      <c r="V6" s="11">
        <f aca="true" t="shared" si="0" ref="V6:V14">IF(U6,E6,0)</f>
        <v>0</v>
      </c>
      <c r="W6" s="11" t="b">
        <v>0</v>
      </c>
      <c r="X6" s="11">
        <f>IF(W6,J6,0)</f>
        <v>0</v>
      </c>
      <c r="Y6" s="33" t="b">
        <v>0</v>
      </c>
      <c r="Z6" s="11">
        <f>IF(Y6,J6,0)</f>
        <v>0</v>
      </c>
      <c r="AA6" s="33" t="b">
        <v>0</v>
      </c>
      <c r="AB6" s="11">
        <f aca="true" t="shared" si="1" ref="AB6:AB15">IF(AA6,O6,0)</f>
        <v>0</v>
      </c>
      <c r="AC6" s="33" t="b">
        <v>0</v>
      </c>
      <c r="AD6" s="11">
        <f>IF(AC6,O6,0)</f>
        <v>0</v>
      </c>
      <c r="AE6" s="33" t="b">
        <v>0</v>
      </c>
      <c r="AF6" s="11">
        <f>IF(AE6,T6,0)</f>
        <v>0</v>
      </c>
      <c r="AG6" s="33" t="b">
        <v>0</v>
      </c>
      <c r="AH6" s="11">
        <f aca="true" t="shared" si="2" ref="AH6:AH13">IF(AG6,T6,0)</f>
        <v>0</v>
      </c>
    </row>
    <row r="7" spans="2:34" ht="15.75" customHeight="1">
      <c r="B7" s="73" t="s">
        <v>5</v>
      </c>
      <c r="C7" s="74"/>
      <c r="D7" s="55"/>
      <c r="E7" s="2">
        <v>8</v>
      </c>
      <c r="F7" s="74" t="s">
        <v>52</v>
      </c>
      <c r="G7" s="74"/>
      <c r="H7" s="55"/>
      <c r="I7" s="52"/>
      <c r="J7" s="2">
        <v>7</v>
      </c>
      <c r="K7" s="73" t="s">
        <v>88</v>
      </c>
      <c r="L7" s="74"/>
      <c r="M7" s="55"/>
      <c r="N7" s="52"/>
      <c r="O7" s="2">
        <v>7</v>
      </c>
      <c r="P7" s="73" t="s">
        <v>131</v>
      </c>
      <c r="Q7" s="74"/>
      <c r="R7" s="55"/>
      <c r="S7" s="52"/>
      <c r="T7" s="2">
        <v>7</v>
      </c>
      <c r="U7" s="11" t="b">
        <v>0</v>
      </c>
      <c r="V7" s="11">
        <f t="shared" si="0"/>
        <v>0</v>
      </c>
      <c r="W7" s="11" t="b">
        <v>0</v>
      </c>
      <c r="X7" s="11">
        <f aca="true" t="shared" si="3" ref="X7:X15">IF(W7,J7,0)</f>
        <v>0</v>
      </c>
      <c r="Y7" s="33" t="b">
        <v>0</v>
      </c>
      <c r="Z7" s="11">
        <f aca="true" t="shared" si="4" ref="Z7:Z15">IF(Y7,J7,0)</f>
        <v>0</v>
      </c>
      <c r="AA7" s="33" t="b">
        <v>0</v>
      </c>
      <c r="AB7" s="11">
        <f t="shared" si="1"/>
        <v>0</v>
      </c>
      <c r="AC7" s="33" t="b">
        <v>0</v>
      </c>
      <c r="AD7" s="11">
        <f aca="true" t="shared" si="5" ref="AD7:AD15">IF(AC7,O7,0)</f>
        <v>0</v>
      </c>
      <c r="AE7" s="33" t="b">
        <v>0</v>
      </c>
      <c r="AF7" s="11">
        <f aca="true" t="shared" si="6" ref="AF7:AF15">IF(AE7,T7,0)</f>
        <v>0</v>
      </c>
      <c r="AG7" s="33" t="b">
        <v>0</v>
      </c>
      <c r="AH7" s="11">
        <f t="shared" si="2"/>
        <v>0</v>
      </c>
    </row>
    <row r="8" spans="2:34" ht="15.75" customHeight="1">
      <c r="B8" s="73" t="s">
        <v>37</v>
      </c>
      <c r="C8" s="74"/>
      <c r="D8" s="55"/>
      <c r="E8" s="2">
        <v>7</v>
      </c>
      <c r="F8" s="74" t="s">
        <v>46</v>
      </c>
      <c r="G8" s="74"/>
      <c r="H8" s="55"/>
      <c r="I8" s="52"/>
      <c r="J8" s="2">
        <v>7</v>
      </c>
      <c r="K8" s="73" t="s">
        <v>89</v>
      </c>
      <c r="L8" s="74"/>
      <c r="M8" s="55"/>
      <c r="N8" s="52"/>
      <c r="O8" s="2">
        <v>7</v>
      </c>
      <c r="P8" s="73" t="s">
        <v>140</v>
      </c>
      <c r="Q8" s="74"/>
      <c r="R8" s="55"/>
      <c r="S8" s="52"/>
      <c r="T8" s="2">
        <v>7</v>
      </c>
      <c r="U8" s="11" t="b">
        <v>0</v>
      </c>
      <c r="V8" s="11">
        <f t="shared" si="0"/>
        <v>0</v>
      </c>
      <c r="W8" s="11" t="b">
        <v>0</v>
      </c>
      <c r="X8" s="11">
        <f t="shared" si="3"/>
        <v>0</v>
      </c>
      <c r="Y8" s="33" t="b">
        <v>0</v>
      </c>
      <c r="Z8" s="11">
        <f t="shared" si="4"/>
        <v>0</v>
      </c>
      <c r="AA8" s="33" t="b">
        <v>0</v>
      </c>
      <c r="AB8" s="11">
        <f t="shared" si="1"/>
        <v>0</v>
      </c>
      <c r="AC8" s="33" t="b">
        <v>0</v>
      </c>
      <c r="AD8" s="11">
        <f t="shared" si="5"/>
        <v>0</v>
      </c>
      <c r="AE8" s="33" t="b">
        <v>0</v>
      </c>
      <c r="AF8" s="11">
        <f t="shared" si="6"/>
        <v>0</v>
      </c>
      <c r="AG8" s="33" t="b">
        <v>0</v>
      </c>
      <c r="AH8" s="11">
        <f t="shared" si="2"/>
        <v>0</v>
      </c>
    </row>
    <row r="9" spans="2:34" ht="15.75" customHeight="1">
      <c r="B9" s="73" t="s">
        <v>38</v>
      </c>
      <c r="C9" s="74"/>
      <c r="D9" s="55"/>
      <c r="E9" s="2">
        <v>7</v>
      </c>
      <c r="F9" s="74" t="s">
        <v>10</v>
      </c>
      <c r="G9" s="74"/>
      <c r="H9" s="55"/>
      <c r="I9" s="52"/>
      <c r="J9" s="2">
        <v>8</v>
      </c>
      <c r="K9" s="73" t="s">
        <v>101</v>
      </c>
      <c r="L9" s="74"/>
      <c r="M9" s="55"/>
      <c r="N9" s="52"/>
      <c r="O9" s="2">
        <v>7</v>
      </c>
      <c r="P9" s="73" t="s">
        <v>141</v>
      </c>
      <c r="Q9" s="74"/>
      <c r="R9" s="55"/>
      <c r="S9" s="52"/>
      <c r="T9" s="2">
        <v>7</v>
      </c>
      <c r="U9" s="11" t="b">
        <v>0</v>
      </c>
      <c r="V9" s="11">
        <f t="shared" si="0"/>
        <v>0</v>
      </c>
      <c r="W9" s="11" t="b">
        <v>0</v>
      </c>
      <c r="X9" s="11">
        <f t="shared" si="3"/>
        <v>0</v>
      </c>
      <c r="Y9" s="33" t="b">
        <v>0</v>
      </c>
      <c r="Z9" s="11">
        <f t="shared" si="4"/>
        <v>0</v>
      </c>
      <c r="AA9" s="33" t="b">
        <v>0</v>
      </c>
      <c r="AB9" s="11">
        <f t="shared" si="1"/>
        <v>0</v>
      </c>
      <c r="AC9" s="33" t="b">
        <v>0</v>
      </c>
      <c r="AD9" s="11">
        <f t="shared" si="5"/>
        <v>0</v>
      </c>
      <c r="AE9" s="33" t="b">
        <v>0</v>
      </c>
      <c r="AF9" s="11">
        <f t="shared" si="6"/>
        <v>0</v>
      </c>
      <c r="AG9" s="33" t="b">
        <v>0</v>
      </c>
      <c r="AH9" s="11">
        <f t="shared" si="2"/>
        <v>0</v>
      </c>
    </row>
    <row r="10" spans="2:34" ht="15.75" customHeight="1">
      <c r="B10" s="73" t="s">
        <v>11</v>
      </c>
      <c r="C10" s="74"/>
      <c r="D10" s="55"/>
      <c r="E10" s="2">
        <v>8</v>
      </c>
      <c r="F10" s="74" t="s">
        <v>49</v>
      </c>
      <c r="G10" s="74"/>
      <c r="H10" s="55"/>
      <c r="I10" s="52"/>
      <c r="J10" s="2">
        <v>7</v>
      </c>
      <c r="K10" s="73" t="s">
        <v>91</v>
      </c>
      <c r="L10" s="74"/>
      <c r="M10" s="55"/>
      <c r="N10" s="52"/>
      <c r="O10" s="2">
        <v>7</v>
      </c>
      <c r="P10" s="73" t="s">
        <v>142</v>
      </c>
      <c r="Q10" s="74"/>
      <c r="R10" s="55"/>
      <c r="S10" s="52"/>
      <c r="T10" s="2">
        <v>7</v>
      </c>
      <c r="U10" s="11" t="b">
        <v>0</v>
      </c>
      <c r="V10" s="11">
        <f t="shared" si="0"/>
        <v>0</v>
      </c>
      <c r="W10" s="11" t="b">
        <v>0</v>
      </c>
      <c r="X10" s="11">
        <f t="shared" si="3"/>
        <v>0</v>
      </c>
      <c r="Y10" s="33" t="b">
        <v>0</v>
      </c>
      <c r="Z10" s="11">
        <f t="shared" si="4"/>
        <v>0</v>
      </c>
      <c r="AA10" s="33" t="b">
        <v>0</v>
      </c>
      <c r="AB10" s="11">
        <f t="shared" si="1"/>
        <v>0</v>
      </c>
      <c r="AC10" s="33" t="b">
        <v>0</v>
      </c>
      <c r="AD10" s="11">
        <f t="shared" si="5"/>
        <v>0</v>
      </c>
      <c r="AE10" s="33" t="b">
        <v>0</v>
      </c>
      <c r="AF10" s="11">
        <f t="shared" si="6"/>
        <v>0</v>
      </c>
      <c r="AG10" s="33" t="b">
        <v>0</v>
      </c>
      <c r="AH10" s="11">
        <f t="shared" si="2"/>
        <v>0</v>
      </c>
    </row>
    <row r="11" spans="2:34" ht="15.75" customHeight="1">
      <c r="B11" s="73" t="s">
        <v>13</v>
      </c>
      <c r="C11" s="74"/>
      <c r="D11" s="55"/>
      <c r="E11" s="2">
        <v>8</v>
      </c>
      <c r="F11" s="74" t="s">
        <v>55</v>
      </c>
      <c r="G11" s="74"/>
      <c r="H11" s="55"/>
      <c r="I11" s="52"/>
      <c r="J11" s="2">
        <v>7</v>
      </c>
      <c r="K11" s="73" t="s">
        <v>95</v>
      </c>
      <c r="L11" s="74"/>
      <c r="M11" s="55"/>
      <c r="N11" s="52"/>
      <c r="O11" s="2">
        <v>7</v>
      </c>
      <c r="P11" s="73" t="s">
        <v>121</v>
      </c>
      <c r="Q11" s="74"/>
      <c r="R11" s="55"/>
      <c r="S11" s="52"/>
      <c r="T11" s="2">
        <v>7</v>
      </c>
      <c r="U11" s="11" t="b">
        <v>0</v>
      </c>
      <c r="V11" s="11">
        <f t="shared" si="0"/>
        <v>0</v>
      </c>
      <c r="W11" s="11" t="b">
        <v>0</v>
      </c>
      <c r="X11" s="11">
        <f t="shared" si="3"/>
        <v>0</v>
      </c>
      <c r="Y11" s="33" t="b">
        <v>0</v>
      </c>
      <c r="Z11" s="11">
        <f t="shared" si="4"/>
        <v>0</v>
      </c>
      <c r="AA11" s="33" t="b">
        <v>0</v>
      </c>
      <c r="AB11" s="11">
        <f t="shared" si="1"/>
        <v>0</v>
      </c>
      <c r="AC11" s="33" t="b">
        <v>0</v>
      </c>
      <c r="AD11" s="11">
        <f t="shared" si="5"/>
        <v>0</v>
      </c>
      <c r="AE11" s="33" t="b">
        <v>0</v>
      </c>
      <c r="AF11" s="11">
        <f t="shared" si="6"/>
        <v>0</v>
      </c>
      <c r="AG11" s="33" t="b">
        <v>0</v>
      </c>
      <c r="AH11" s="11">
        <f t="shared" si="2"/>
        <v>0</v>
      </c>
    </row>
    <row r="12" spans="2:34" ht="15.75" customHeight="1">
      <c r="B12" s="73" t="s">
        <v>25</v>
      </c>
      <c r="C12" s="74"/>
      <c r="D12" s="55"/>
      <c r="E12" s="2">
        <v>7</v>
      </c>
      <c r="F12" s="74" t="s">
        <v>26</v>
      </c>
      <c r="G12" s="74"/>
      <c r="H12" s="55"/>
      <c r="I12" s="52"/>
      <c r="J12" s="2">
        <v>7</v>
      </c>
      <c r="K12" s="100" t="s">
        <v>26</v>
      </c>
      <c r="L12" s="101"/>
      <c r="M12" s="55"/>
      <c r="N12" s="52"/>
      <c r="O12" s="2">
        <v>7</v>
      </c>
      <c r="P12" s="73" t="s">
        <v>26</v>
      </c>
      <c r="Q12" s="74"/>
      <c r="R12" s="55"/>
      <c r="S12" s="52"/>
      <c r="T12" s="2">
        <v>7</v>
      </c>
      <c r="U12" s="11" t="b">
        <v>0</v>
      </c>
      <c r="V12" s="11">
        <f t="shared" si="0"/>
        <v>0</v>
      </c>
      <c r="W12" s="11" t="b">
        <v>0</v>
      </c>
      <c r="X12" s="11">
        <f t="shared" si="3"/>
        <v>0</v>
      </c>
      <c r="Y12" s="33" t="b">
        <v>0</v>
      </c>
      <c r="Z12" s="11">
        <f t="shared" si="4"/>
        <v>0</v>
      </c>
      <c r="AA12" s="33" t="b">
        <v>0</v>
      </c>
      <c r="AB12" s="11">
        <f t="shared" si="1"/>
        <v>0</v>
      </c>
      <c r="AC12" s="33" t="b">
        <v>0</v>
      </c>
      <c r="AD12" s="11">
        <f t="shared" si="5"/>
        <v>0</v>
      </c>
      <c r="AE12" s="33" t="b">
        <v>0</v>
      </c>
      <c r="AF12" s="11">
        <f t="shared" si="6"/>
        <v>0</v>
      </c>
      <c r="AG12" s="33" t="b">
        <v>0</v>
      </c>
      <c r="AH12" s="11">
        <f t="shared" si="2"/>
        <v>0</v>
      </c>
    </row>
    <row r="13" spans="2:34" ht="15.75" customHeight="1">
      <c r="B13" s="73" t="s">
        <v>26</v>
      </c>
      <c r="C13" s="74"/>
      <c r="D13" s="55"/>
      <c r="E13" s="2">
        <v>7</v>
      </c>
      <c r="F13" s="74" t="s">
        <v>31</v>
      </c>
      <c r="G13" s="74"/>
      <c r="H13" s="55"/>
      <c r="I13" s="52"/>
      <c r="J13" s="2">
        <v>7</v>
      </c>
      <c r="K13" s="73" t="s">
        <v>63</v>
      </c>
      <c r="L13" s="74"/>
      <c r="M13" s="55"/>
      <c r="N13" s="52"/>
      <c r="O13" s="2">
        <v>7</v>
      </c>
      <c r="P13" s="73" t="s">
        <v>31</v>
      </c>
      <c r="Q13" s="74"/>
      <c r="R13" s="55"/>
      <c r="S13" s="52"/>
      <c r="T13" s="2">
        <v>7</v>
      </c>
      <c r="U13" s="11" t="b">
        <v>0</v>
      </c>
      <c r="V13" s="11">
        <f t="shared" si="0"/>
        <v>0</v>
      </c>
      <c r="W13" s="11" t="b">
        <v>0</v>
      </c>
      <c r="X13" s="11">
        <f t="shared" si="3"/>
        <v>0</v>
      </c>
      <c r="Y13" s="33" t="b">
        <v>0</v>
      </c>
      <c r="Z13" s="11">
        <f t="shared" si="4"/>
        <v>0</v>
      </c>
      <c r="AA13" s="33" t="b">
        <v>0</v>
      </c>
      <c r="AB13" s="11">
        <f t="shared" si="1"/>
        <v>0</v>
      </c>
      <c r="AC13" s="33" t="b">
        <v>0</v>
      </c>
      <c r="AD13" s="11">
        <f t="shared" si="5"/>
        <v>0</v>
      </c>
      <c r="AE13" s="33" t="b">
        <v>0</v>
      </c>
      <c r="AF13" s="11">
        <f t="shared" si="6"/>
        <v>0</v>
      </c>
      <c r="AG13" s="33" t="b">
        <v>0</v>
      </c>
      <c r="AH13" s="11">
        <f t="shared" si="2"/>
        <v>0</v>
      </c>
    </row>
    <row r="14" spans="2:34" ht="15.75" customHeight="1">
      <c r="B14" s="73" t="s">
        <v>14</v>
      </c>
      <c r="C14" s="74"/>
      <c r="D14" s="55"/>
      <c r="E14" s="2">
        <v>1</v>
      </c>
      <c r="F14" s="74" t="s">
        <v>15</v>
      </c>
      <c r="G14" s="74"/>
      <c r="H14" s="55"/>
      <c r="I14" s="52"/>
      <c r="J14" s="2">
        <v>1.5</v>
      </c>
      <c r="K14" s="73" t="s">
        <v>64</v>
      </c>
      <c r="L14" s="74"/>
      <c r="M14" s="55"/>
      <c r="N14" s="52"/>
      <c r="O14" s="2">
        <v>2</v>
      </c>
      <c r="P14" s="42"/>
      <c r="Q14" s="43"/>
      <c r="R14" s="7"/>
      <c r="S14" s="7"/>
      <c r="T14" s="2"/>
      <c r="U14" s="11" t="b">
        <v>0</v>
      </c>
      <c r="V14" s="11">
        <f t="shared" si="0"/>
        <v>0</v>
      </c>
      <c r="W14" s="11" t="b">
        <v>0</v>
      </c>
      <c r="X14" s="11">
        <f t="shared" si="3"/>
        <v>0</v>
      </c>
      <c r="Y14" s="33" t="b">
        <v>0</v>
      </c>
      <c r="Z14" s="11">
        <f t="shared" si="4"/>
        <v>0</v>
      </c>
      <c r="AA14" s="33" t="b">
        <v>0</v>
      </c>
      <c r="AB14" s="11">
        <f t="shared" si="1"/>
        <v>0</v>
      </c>
      <c r="AC14" s="33" t="b">
        <v>0</v>
      </c>
      <c r="AD14" s="11">
        <f t="shared" si="5"/>
        <v>0</v>
      </c>
      <c r="AE14" s="33"/>
      <c r="AF14" s="33"/>
      <c r="AG14" s="33"/>
      <c r="AH14" s="11"/>
    </row>
    <row r="15" spans="2:34" ht="15.75" customHeight="1" thickBot="1">
      <c r="B15" s="75"/>
      <c r="C15" s="76"/>
      <c r="D15" s="76"/>
      <c r="E15" s="13"/>
      <c r="F15" s="120" t="s">
        <v>16</v>
      </c>
      <c r="G15" s="120"/>
      <c r="H15" s="56"/>
      <c r="I15" s="58"/>
      <c r="J15" s="2">
        <v>1.5</v>
      </c>
      <c r="K15" s="73" t="s">
        <v>65</v>
      </c>
      <c r="L15" s="74"/>
      <c r="M15" s="56"/>
      <c r="N15" s="58"/>
      <c r="O15" s="2">
        <v>2</v>
      </c>
      <c r="P15" s="73" t="s">
        <v>110</v>
      </c>
      <c r="Q15" s="74"/>
      <c r="R15" s="56"/>
      <c r="S15" s="58"/>
      <c r="T15" s="2">
        <v>4</v>
      </c>
      <c r="U15" s="11"/>
      <c r="V15" s="11">
        <f>SUM(V6:V14)</f>
        <v>0</v>
      </c>
      <c r="W15" s="11" t="b">
        <v>0</v>
      </c>
      <c r="X15" s="11">
        <f t="shared" si="3"/>
        <v>0</v>
      </c>
      <c r="Y15" s="33" t="b">
        <v>0</v>
      </c>
      <c r="Z15" s="11">
        <f t="shared" si="4"/>
        <v>0</v>
      </c>
      <c r="AA15" s="33" t="b">
        <v>0</v>
      </c>
      <c r="AB15" s="11">
        <f t="shared" si="1"/>
        <v>0</v>
      </c>
      <c r="AC15" s="33" t="b">
        <v>0</v>
      </c>
      <c r="AD15" s="11">
        <f t="shared" si="5"/>
        <v>0</v>
      </c>
      <c r="AE15" s="33" t="b">
        <v>0</v>
      </c>
      <c r="AF15" s="11">
        <f t="shared" si="6"/>
        <v>0</v>
      </c>
      <c r="AG15" s="33" t="b">
        <v>0</v>
      </c>
      <c r="AH15" s="11">
        <f>IF(AG15,T15,0)</f>
        <v>0</v>
      </c>
    </row>
    <row r="16" spans="2:24" ht="15.75" customHeight="1" thickBot="1">
      <c r="B16" s="114" t="s">
        <v>27</v>
      </c>
      <c r="C16" s="115"/>
      <c r="D16" s="116"/>
      <c r="E16" s="12">
        <f>SUM(V6:V14)</f>
        <v>0</v>
      </c>
      <c r="F16" s="93" t="s">
        <v>32</v>
      </c>
      <c r="G16" s="94"/>
      <c r="H16" s="46">
        <f>SUM(X6:X15)</f>
        <v>0</v>
      </c>
      <c r="I16" s="47">
        <f>SUM(Z6:Z15)</f>
        <v>0</v>
      </c>
      <c r="J16" s="8">
        <f>SUM(X6:X15)+SUM(Z6:Z15)</f>
        <v>0</v>
      </c>
      <c r="K16" s="93" t="s">
        <v>66</v>
      </c>
      <c r="L16" s="94"/>
      <c r="M16" s="46">
        <f>SUM(AB6:AB15)</f>
        <v>0</v>
      </c>
      <c r="N16" s="47">
        <f>SUM(AD6:AD15)</f>
        <v>0</v>
      </c>
      <c r="O16" s="8">
        <f>SUM(AB6:AB15)+SUM(AD6:AD15)</f>
        <v>0</v>
      </c>
      <c r="P16" s="93" t="s">
        <v>111</v>
      </c>
      <c r="Q16" s="94"/>
      <c r="R16" s="46">
        <f>SUM(AF6:AF15)</f>
        <v>0</v>
      </c>
      <c r="S16" s="47">
        <f>SUM(AH6:AH15)</f>
        <v>0</v>
      </c>
      <c r="T16" s="8">
        <f>SUM(AF6:AF15)+SUM(AH6:AH15)</f>
        <v>0</v>
      </c>
      <c r="U16" s="11"/>
      <c r="V16" s="18" t="s">
        <v>53</v>
      </c>
      <c r="W16" s="11"/>
      <c r="X16" s="11">
        <f>SUM(X6:X15)</f>
        <v>0</v>
      </c>
    </row>
    <row r="17" spans="2:22" ht="15.75" customHeight="1" thickBot="1">
      <c r="B17" s="114" t="s">
        <v>28</v>
      </c>
      <c r="C17" s="115"/>
      <c r="D17" s="77">
        <f>E16*$V$5</f>
        <v>0</v>
      </c>
      <c r="E17" s="79"/>
      <c r="F17" s="75" t="s">
        <v>33</v>
      </c>
      <c r="G17" s="126"/>
      <c r="H17" s="77">
        <f>SUM(X6:X15)*$V$5+SUM(Z6:Z15)*$X$5</f>
        <v>0</v>
      </c>
      <c r="I17" s="78"/>
      <c r="J17" s="79"/>
      <c r="K17" s="75" t="s">
        <v>67</v>
      </c>
      <c r="L17" s="76"/>
      <c r="M17" s="77">
        <f>SUM(AB6:AB15)*$V$5+SUM(AD6:AD15)*$X$5</f>
        <v>0</v>
      </c>
      <c r="N17" s="78"/>
      <c r="O17" s="79"/>
      <c r="P17" s="75" t="s">
        <v>112</v>
      </c>
      <c r="Q17" s="76"/>
      <c r="R17" s="77">
        <f>SUM(AF6:AF15)*$V$5+SUM(AH6:AH15)*$X$5</f>
        <v>0</v>
      </c>
      <c r="S17" s="78"/>
      <c r="T17" s="79"/>
      <c r="V17" s="67">
        <f>E16+J16+O16+T16</f>
        <v>0</v>
      </c>
    </row>
    <row r="18" spans="2:20" ht="15" customHeight="1" thickBot="1">
      <c r="B18" s="113" t="s">
        <v>17</v>
      </c>
      <c r="C18" s="111"/>
      <c r="D18" s="111"/>
      <c r="E18" s="111"/>
      <c r="F18" s="15" t="s">
        <v>17</v>
      </c>
      <c r="G18" s="111" t="s">
        <v>22</v>
      </c>
      <c r="H18" s="111"/>
      <c r="I18" s="111"/>
      <c r="J18" s="112"/>
      <c r="K18" s="28" t="s">
        <v>17</v>
      </c>
      <c r="L18" s="106" t="s">
        <v>22</v>
      </c>
      <c r="M18" s="106"/>
      <c r="N18" s="106"/>
      <c r="O18" s="107"/>
      <c r="P18" s="41" t="s">
        <v>17</v>
      </c>
      <c r="Q18" s="71" t="s">
        <v>22</v>
      </c>
      <c r="R18" s="71"/>
      <c r="S18" s="71"/>
      <c r="T18" s="72"/>
    </row>
    <row r="19" spans="2:25" ht="15" customHeight="1" thickBot="1">
      <c r="B19" s="132" t="s">
        <v>39</v>
      </c>
      <c r="C19" s="129"/>
      <c r="D19" s="129"/>
      <c r="E19" s="129"/>
      <c r="F19" s="14" t="s">
        <v>29</v>
      </c>
      <c r="G19" s="129" t="s">
        <v>51</v>
      </c>
      <c r="H19" s="129"/>
      <c r="I19" s="129"/>
      <c r="J19" s="103"/>
      <c r="K19" s="31" t="s">
        <v>92</v>
      </c>
      <c r="L19" s="102" t="s">
        <v>102</v>
      </c>
      <c r="M19" s="102"/>
      <c r="N19" s="102"/>
      <c r="O19" s="103"/>
      <c r="P19" s="45" t="s">
        <v>138</v>
      </c>
      <c r="Q19" s="91" t="s">
        <v>134</v>
      </c>
      <c r="R19" s="91"/>
      <c r="S19" s="91"/>
      <c r="T19" s="92"/>
      <c r="V19" s="21" t="s">
        <v>54</v>
      </c>
      <c r="W19" s="22"/>
      <c r="X19" s="61" t="s">
        <v>149</v>
      </c>
      <c r="Y19" s="62">
        <f>IF(V17&gt;15,6,3)</f>
        <v>3</v>
      </c>
    </row>
    <row r="20" spans="2:25" ht="15" customHeight="1" thickBot="1">
      <c r="B20" s="132" t="s">
        <v>19</v>
      </c>
      <c r="C20" s="129"/>
      <c r="D20" s="129"/>
      <c r="E20" s="129"/>
      <c r="F20" s="16" t="s">
        <v>43</v>
      </c>
      <c r="G20" s="129" t="s">
        <v>48</v>
      </c>
      <c r="H20" s="129"/>
      <c r="I20" s="129"/>
      <c r="J20" s="103"/>
      <c r="K20" s="31" t="s">
        <v>93</v>
      </c>
      <c r="L20" s="102" t="s">
        <v>144</v>
      </c>
      <c r="M20" s="102"/>
      <c r="N20" s="102"/>
      <c r="O20" s="103"/>
      <c r="P20" s="45" t="s">
        <v>115</v>
      </c>
      <c r="Q20" s="91" t="s">
        <v>143</v>
      </c>
      <c r="R20" s="91"/>
      <c r="S20" s="91"/>
      <c r="T20" s="92"/>
      <c r="V20" s="26">
        <f>ROUND(D17+H17+M17+R17,0)</f>
        <v>0</v>
      </c>
      <c r="W20" s="23"/>
      <c r="X20" s="48" t="str">
        <f>IF(Y19=3,"прве две рате","првих пет рата")</f>
        <v>прве две рате</v>
      </c>
      <c r="Y20" s="25">
        <f>ROUND(V20/Y19,0)</f>
        <v>0</v>
      </c>
    </row>
    <row r="21" spans="2:25" ht="15.75" customHeight="1" thickBot="1">
      <c r="B21" s="136" t="s">
        <v>40</v>
      </c>
      <c r="C21" s="127"/>
      <c r="D21" s="127"/>
      <c r="E21" s="127"/>
      <c r="F21" s="17"/>
      <c r="G21" s="137"/>
      <c r="H21" s="137"/>
      <c r="I21" s="137"/>
      <c r="J21" s="138"/>
      <c r="K21" s="17"/>
      <c r="L21" s="127" t="s">
        <v>145</v>
      </c>
      <c r="M21" s="127"/>
      <c r="N21" s="127"/>
      <c r="O21" s="128"/>
      <c r="P21" s="44" t="s">
        <v>122</v>
      </c>
      <c r="Q21" s="89"/>
      <c r="R21" s="89"/>
      <c r="S21" s="89"/>
      <c r="T21" s="90"/>
      <c r="V21" s="20"/>
      <c r="W21" s="20"/>
      <c r="X21" s="49" t="str">
        <f>"последња, "&amp;Y19&amp;". рата"</f>
        <v>последња, 3. рата</v>
      </c>
      <c r="Y21" s="63">
        <f>V20-(Y19-1)*Y20</f>
        <v>0</v>
      </c>
    </row>
    <row r="22" ht="15.75" thickBot="1"/>
    <row r="23" spans="2:20" ht="21.75" thickBot="1">
      <c r="B23" s="123" t="s">
        <v>146</v>
      </c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5"/>
    </row>
  </sheetData>
  <sheetProtection/>
  <mergeCells count="81">
    <mergeCell ref="B23:T23"/>
    <mergeCell ref="B2:T2"/>
    <mergeCell ref="P17:Q17"/>
    <mergeCell ref="R17:T17"/>
    <mergeCell ref="Q18:T18"/>
    <mergeCell ref="Q19:T19"/>
    <mergeCell ref="Q20:T20"/>
    <mergeCell ref="P4:T4"/>
    <mergeCell ref="P5:Q5"/>
    <mergeCell ref="P6:Q6"/>
    <mergeCell ref="P7:Q7"/>
    <mergeCell ref="Q21:T21"/>
    <mergeCell ref="P10:Q10"/>
    <mergeCell ref="P11:Q11"/>
    <mergeCell ref="P12:Q12"/>
    <mergeCell ref="P13:Q13"/>
    <mergeCell ref="P15:Q15"/>
    <mergeCell ref="P8:Q8"/>
    <mergeCell ref="P9:Q9"/>
    <mergeCell ref="P16:Q16"/>
    <mergeCell ref="X4:Y4"/>
    <mergeCell ref="B4:E4"/>
    <mergeCell ref="F4:J4"/>
    <mergeCell ref="V4:W4"/>
    <mergeCell ref="B5:C5"/>
    <mergeCell ref="F5:G5"/>
    <mergeCell ref="V5:W5"/>
    <mergeCell ref="X5:Y5"/>
    <mergeCell ref="K4:O4"/>
    <mergeCell ref="K5:L5"/>
    <mergeCell ref="B6:C6"/>
    <mergeCell ref="F6:G6"/>
    <mergeCell ref="B7:C7"/>
    <mergeCell ref="F7:G7"/>
    <mergeCell ref="B8:C8"/>
    <mergeCell ref="F8:G8"/>
    <mergeCell ref="B9:C9"/>
    <mergeCell ref="F9:G9"/>
    <mergeCell ref="B10:C10"/>
    <mergeCell ref="F10:G10"/>
    <mergeCell ref="B11:C11"/>
    <mergeCell ref="F11:G11"/>
    <mergeCell ref="B12:C12"/>
    <mergeCell ref="F12:G12"/>
    <mergeCell ref="B13:C13"/>
    <mergeCell ref="F13:G13"/>
    <mergeCell ref="B14:C14"/>
    <mergeCell ref="F14:G14"/>
    <mergeCell ref="G20:J20"/>
    <mergeCell ref="B15:D15"/>
    <mergeCell ref="F15:G15"/>
    <mergeCell ref="B16:D16"/>
    <mergeCell ref="B17:C17"/>
    <mergeCell ref="D17:E17"/>
    <mergeCell ref="F17:G17"/>
    <mergeCell ref="K16:L16"/>
    <mergeCell ref="H17:J17"/>
    <mergeCell ref="F16:G16"/>
    <mergeCell ref="B21:E21"/>
    <mergeCell ref="G21:J21"/>
    <mergeCell ref="B18:E18"/>
    <mergeCell ref="G18:J18"/>
    <mergeCell ref="B19:E19"/>
    <mergeCell ref="G19:J19"/>
    <mergeCell ref="B20:E20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K12:L12"/>
    <mergeCell ref="K13:L13"/>
    <mergeCell ref="K14:L14"/>
    <mergeCell ref="K15:L15"/>
    <mergeCell ref="K17:L17"/>
    <mergeCell ref="M17:O17"/>
  </mergeCells>
  <conditionalFormatting sqref="J16">
    <cfRule type="cellIs" priority="7" dxfId="48" operator="greaterThan" stopIfTrue="1">
      <formula>60</formula>
    </cfRule>
  </conditionalFormatting>
  <conditionalFormatting sqref="O16">
    <cfRule type="cellIs" priority="6" dxfId="48" operator="greaterThan" stopIfTrue="1">
      <formula>60</formula>
    </cfRule>
  </conditionalFormatting>
  <conditionalFormatting sqref="T16">
    <cfRule type="cellIs" priority="5" dxfId="48" operator="greaterThan" stopIfTrue="1">
      <formula>60</formula>
    </cfRule>
  </conditionalFormatting>
  <conditionalFormatting sqref="V17">
    <cfRule type="cellIs" priority="1" dxfId="49" operator="lessThan" stopIfTrue="1">
      <formula>37</formula>
    </cfRule>
    <cfRule type="cellIs" priority="2" dxfId="50" operator="greaterThanOrEqual" stopIfTrue="1">
      <formula>37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2023-09-07T07:33:15Z</dcterms:modified>
  <cp:category/>
  <cp:version/>
  <cp:contentType/>
  <cp:contentStatus/>
</cp:coreProperties>
</file>