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<sst xmlns="http://schemas.openxmlformats.org/spreadsheetml/2006/main" count="721" uniqueCount="205">
  <si>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</si>
  <si>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</si>
  <si>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</si>
  <si>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</si>
  <si>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</si>
  <si>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</si>
  <si>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</si>
  <si>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</si>
  <si>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</si>
  <si>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</si>
  <si>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</si>
  <si>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</si>
  <si>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</si>
  <si>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</si>
  <si>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</si>
  <si>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</si>
  <si>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</si>
  <si>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</si>
  <si>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</si>
  <si>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</si>
  <si>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</si>
  <si>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</si>
  <si>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</si>
  <si>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</si>
  <si>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</si>
  <si>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</si>
  <si>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</si>
  <si>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</si>
  <si>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</si>
  <si>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</si>
  <si>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</si>
  <si>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</si>
  <si>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</si>
  <si>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</si>
  <si>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</si>
  <si>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</si>
  <si>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</si>
  <si>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</si>
  <si>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</si>
  <si>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</si>
  <si>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</si>
  <si>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</si>
  <si>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</si>
  <si>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III година</t>
  </si>
  <si>
    <t>Макроекономска анализа</t>
  </si>
  <si>
    <t>Монетарне финансије</t>
  </si>
  <si>
    <t>Јавне финансије</t>
  </si>
  <si>
    <t>Привредни развој</t>
  </si>
  <si>
    <t xml:space="preserve">Изборни предмет 2 </t>
  </si>
  <si>
    <t>Семинарски рад 4</t>
  </si>
  <si>
    <t>ЕСПБ III година</t>
  </si>
  <si>
    <t>укупно III година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</si>
  <si>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</si>
  <si>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</si>
  <si>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</si>
  <si>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</si>
  <si>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</si>
  <si>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Јавне финансије</t>
  </si>
  <si>
    <t>- Осигурање</t>
  </si>
  <si>
    <t>Стратегијски менаџмент</t>
  </si>
  <si>
    <t>Менаџмент људским ресурсима</t>
  </si>
  <si>
    <t>- Монетарне финансије</t>
  </si>
  <si>
    <t>Понашање потрошача</t>
  </si>
  <si>
    <t>Тржишно комуницирање</t>
  </si>
  <si>
    <t>- Наука о менаџменту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</si>
  <si>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</si>
  <si>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</si>
  <si>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</si>
  <si>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</si>
  <si>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Економија јавног сектора</t>
  </si>
  <si>
    <t>- Менаџ. и марк. услуга</t>
  </si>
  <si>
    <t>- Рачуноводствени ИС</t>
  </si>
  <si>
    <t>Рачуноводствени ИС</t>
  </si>
  <si>
    <t>Финансијска анал. и планир.</t>
  </si>
  <si>
    <t>Међународно пословање</t>
  </si>
  <si>
    <t>Управљање иновацијама</t>
  </si>
  <si>
    <t>Микроекономија</t>
  </si>
  <si>
    <t>- Микроекономија</t>
  </si>
  <si>
    <t>- Управљање иновацијама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</si>
  <si>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</si>
  <si>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</si>
  <si>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</si>
  <si>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</si>
  <si>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</si>
  <si>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- Привредно право</t>
  </si>
  <si>
    <t>- Пословне финансије</t>
  </si>
  <si>
    <t>- Међународне финансије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</si>
  <si>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</si>
  <si>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</si>
  <si>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</si>
  <si>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</si>
  <si>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</si>
  <si>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</si>
  <si>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Ревизија финансијских извештаја</t>
  </si>
  <si>
    <t>- Предузетнички менаџмент</t>
  </si>
  <si>
    <t>- Платни промет</t>
  </si>
  <si>
    <t>Предузетнички менаџмент</t>
  </si>
  <si>
    <t>- Банкарство</t>
  </si>
  <si>
    <t>- Директни маркетинг</t>
  </si>
  <si>
    <t>Међународни маркетинг</t>
  </si>
  <si>
    <t>Директни маркетинг</t>
  </si>
  <si>
    <t>ЕСПБ IV година</t>
  </si>
  <si>
    <t>укупно IV година</t>
  </si>
  <si>
    <t>број рата</t>
  </si>
  <si>
    <t>Макроекономија</t>
  </si>
  <si>
    <t>Међународна економија</t>
  </si>
  <si>
    <t>Енглески/немачки језик 1</t>
  </si>
  <si>
    <t>Информационо комуникационе технологије</t>
  </si>
  <si>
    <t>- Организација предузећа</t>
  </si>
  <si>
    <t>- Фин. и акт. математика</t>
  </si>
  <si>
    <t>Теорија и анализа ек. политике</t>
  </si>
  <si>
    <t>Енглески/немачки језик 2</t>
  </si>
  <si>
    <t>- Компаративни ек. сис.</t>
  </si>
  <si>
    <t>- Економика енергетике</t>
  </si>
  <si>
    <t>- Регионална економија</t>
  </si>
  <si>
    <t>- Економија рада</t>
  </si>
  <si>
    <t>Индустријска организација</t>
  </si>
  <si>
    <t>Економија ресурса и животне средине</t>
  </si>
  <si>
    <t>- Систем националних рачуна</t>
  </si>
  <si>
    <t>- Економетрија</t>
  </si>
  <si>
    <t>Стручна пракса</t>
  </si>
  <si>
    <t>Завршни рад - истраживања</t>
  </si>
  <si>
    <t>Завршни рад - израда о одбрана</t>
  </si>
  <si>
    <t>- Интегрисани информациони системи</t>
  </si>
  <si>
    <t>Берзанско пословање</t>
  </si>
  <si>
    <t>Пензијско и здравст. осигурање</t>
  </si>
  <si>
    <t>- Анализа под. у ек. и пос.</t>
  </si>
  <si>
    <t>- Менаџмент људским рес.</t>
  </si>
  <si>
    <t>- Рачун. фин. организ.</t>
  </si>
  <si>
    <t>- Понашање потрошача</t>
  </si>
  <si>
    <t>- Управљање иновац.</t>
  </si>
  <si>
    <t>- Енгл./немач. језик 2</t>
  </si>
  <si>
    <t>- Анализа и упр. ризицима</t>
  </si>
  <si>
    <t>- Пословно одлучивање</t>
  </si>
  <si>
    <t>- Истражвање тржишта</t>
  </si>
  <si>
    <t>Алати и технике у осигурању</t>
  </si>
  <si>
    <t>- Блокчејн и напред. сис. плаћања</t>
  </si>
  <si>
    <t>- Финансијка анализа и планирање</t>
  </si>
  <si>
    <t>Рачуноводство финан. орг.</t>
  </si>
  <si>
    <t>- Макроекономија</t>
  </si>
  <si>
    <t>- Буџетско и пор. рачун.</t>
  </si>
  <si>
    <t>- Сис. уп. заш. чов. сред.</t>
  </si>
  <si>
    <t>Специјални биланси</t>
  </si>
  <si>
    <t>Рачунов. произ. и тргов. предузећа</t>
  </si>
  <si>
    <t>- Менаџ. људским ресур.</t>
  </si>
  <si>
    <t>- Пензијско и здравствено осигурање</t>
  </si>
  <si>
    <t>Управљање инт. проц. предуз.</t>
  </si>
  <si>
    <t>Менаџм. људским ресурсима</t>
  </si>
  <si>
    <t>- Макорекономија</t>
  </si>
  <si>
    <t>- Међународна економија</t>
  </si>
  <si>
    <t>- Интегрисани инф. системи</t>
  </si>
  <si>
    <t>- Менаџмент у тих</t>
  </si>
  <si>
    <t>- Финансијско извешт.</t>
  </si>
  <si>
    <t>- Финансијска тржишта</t>
  </si>
  <si>
    <t>Пословно одлучивање</t>
  </si>
  <si>
    <t>Управљање пословним перформансама</t>
  </si>
  <si>
    <t>Друштвена одговорност и посл. етика</t>
  </si>
  <si>
    <t>- Друштвена одговорност и посл. етика</t>
  </si>
  <si>
    <t>- Менђународни маркетинг</t>
  </si>
  <si>
    <t>- Менаџмент у трговини</t>
  </si>
  <si>
    <t>Менаџмент и марк. услуга</t>
  </si>
  <si>
    <t>Менаџмент у тих</t>
  </si>
  <si>
    <t xml:space="preserve"> - Финанс. и акт. матем.</t>
  </si>
  <si>
    <t>- Менаџ. људск. ресурсима</t>
  </si>
  <si>
    <t>- Монетарне финасије</t>
  </si>
  <si>
    <t>Канали маркетинга</t>
  </si>
  <si>
    <t>- Управљање посл. перформансама</t>
  </si>
  <si>
    <t>- Спољнотрговински менаџмент</t>
  </si>
  <si>
    <t>- Упр. интег. проц. пред.</t>
  </si>
  <si>
    <t>- Тржишно комуницирање</t>
  </si>
  <si>
    <t>Енглески/немачки језик 3</t>
  </si>
  <si>
    <t>- Економија ресурса и жив. средине</t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</si>
  <si>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</si>
  <si>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</si>
  <si>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</si>
  <si>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</si>
  <si>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t>Компаративни екон. системи</t>
  </si>
  <si>
    <t>Економ. односи Србије са иностранством</t>
  </si>
  <si>
    <t>Спољнотрговински менаџмент</t>
  </si>
  <si>
    <t>- Међун, привредно право</t>
  </si>
  <si>
    <t>Интегрисани информац. системи</t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</si>
  <si>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</si>
  <si>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</si>
  <si>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</si>
  <si>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</si>
  <si>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</si>
  <si>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</si>
  <si>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Алати и тех. у осигурању</t>
  </si>
  <si>
    <t>- Тржиш. комуницирање</t>
  </si>
  <si>
    <t>Дигитално предузетништво</t>
  </si>
  <si>
    <t>Електронско пословање</t>
  </si>
  <si>
    <t>Блокчејн и напредни ситеми плаћања</t>
  </si>
  <si>
    <t>Интелигентни информациони системи</t>
  </si>
  <si>
    <t>- Истраживање тржишта</t>
  </si>
  <si>
    <t xml:space="preserve">Изборни предмет 1 </t>
  </si>
  <si>
    <t>Развој софтвера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</si>
  <si>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ЕКОНОМСКА ПОЛИТИКА И РАЗВОЈ</t>
    </r>
  </si>
  <si>
    <t>БУЏЕТ</t>
  </si>
  <si>
    <r>
      <t xml:space="preserve"> </t>
    </r>
    <r>
      <rPr>
        <b/>
        <sz val="11"/>
        <color indexed="10"/>
        <rFont val="Calibri"/>
        <family val="2"/>
      </rPr>
      <t xml:space="preserve">УПИС </t>
    </r>
    <r>
      <rPr>
        <sz val="11"/>
        <rFont val="Calibri"/>
        <family val="2"/>
      </rPr>
      <t>IV ГОДИНЕ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</si>
  <si>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</si>
  <si>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</si>
  <si>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</si>
  <si>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</si>
  <si>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</si>
  <si>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ПОСЛОВНА ИНФОРМАТИКА</t>
    </r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</si>
</sst>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.00\ [$RSD-241A]_-;\-* #,##0.00\ [$RSD-241A]_-;_-* &quot;-&quot;??\ [$RSD-241A]_-;_-@_-"/>
    <numFmt numFmtId="183" formatCode="_-* #,##0.00\ [$RSD-241A]_-;\-* #,##0.00\ [$RSD-241A]_-;_-* &quot;-&quot;\ [$RSD-241A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[$€-1]"/>
    <numFmt numFmtId="189" formatCode="#,##0.00\ &quot;RSD&quot;"/>
    <numFmt numFmtId="190" formatCode="_-* #,##0.0\ [$RSD-241A]_-;\-* #,##0.0\ [$RSD-241A]_-;_-* &quot;-&quot;??\ [$RSD-241A]_-;_-@_-"/>
    <numFmt numFmtId="191" formatCode="_-* #,##0\ [$RSD-241A]_-;\-* #,##0\ [$RSD-241A]_-;_-* &quot;-&quot;??\ [$RSD-241A]_-;_-@_-"/>
    <numFmt numFmtId="192" formatCode="_-* #,##0.0\ [$RSD-241A]_-;\-* #,##0.0\ [$RSD-241A]_-;_-* &quot;-&quot;\ [$RSD-241A]_-;_-@_-"/>
    <numFmt numFmtId="193" formatCode="_-* #,##0\ [$RSD-241A]_-;\-* #,##0\ [$RSD-241A]_-;_-* &quot;-&quot;\ [$RSD-241A]_-;_-@_-"/>
    <numFmt numFmtId="194" formatCode="#,##0.0\ &quot;RSD&quot;"/>
    <numFmt numFmtId="195" formatCode="#,##0\ &quot;RSD&quot;"/>
    <numFmt numFmtId="196" formatCode="[$-241A]dddd\,\ dd\.\ mmmm\ yyyy\."/>
    <numFmt numFmtId="197" formatCode="#,##0.000\ &quot;RSD&quot;"/>
    <numFmt numFmtId="198" formatCode="#,##0.0000\ &quot;RSD&quot;"/>
    <numFmt numFmtId="199" formatCode="#,##0.00000\ &quot;RSD&quot;"/>
    <numFmt numFmtId="200" formatCode="#,##0.000000\ &quot;RSD&quot;"/>
    <numFmt numFmtId="201" formatCode="#,##0.0000000\ &quot;RSD&quot;"/>
    <numFmt numFmtId="202" formatCode="#,##0.00000000\ &quot;RSD&quot;"/>
    <numFmt numFmtId="203" formatCode="#,##0.000000000\ &quot;RSD&quot;"/>
    <numFmt numFmtId="204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2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0" xfId="0" applyFont="1" applyAlignment="1" applyProtection="1">
      <alignment/>
      <protection/>
    </xf>
    <xf numFmtId="0" fontId="46" fillId="27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vertical="top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95" fontId="27" fillId="33" borderId="19" xfId="0" applyNumberFormat="1" applyFont="1" applyFill="1" applyBorder="1" applyAlignment="1">
      <alignment horizontal="center" vertical="center" shrinkToFit="1"/>
    </xf>
    <xf numFmtId="195" fontId="27" fillId="0" borderId="19" xfId="0" applyNumberFormat="1" applyFont="1" applyBorder="1" applyAlignment="1">
      <alignment horizontal="center" vertical="center" shrinkToFit="1"/>
    </xf>
    <xf numFmtId="0" fontId="0" fillId="27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8" fillId="0" borderId="18" xfId="0" applyNumberFormat="1" applyFont="1" applyBorder="1" applyAlignment="1">
      <alignment horizontal="left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2" xfId="0" applyFont="1" applyFill="1" applyBorder="1" applyAlignment="1">
      <alignment horizontal="justify" vertical="center" wrapText="1"/>
    </xf>
    <xf numFmtId="189" fontId="5" fillId="0" borderId="0" xfId="0" applyNumberFormat="1" applyFont="1" applyAlignment="1">
      <alignment horizontal="right" vertical="center" indent="1"/>
    </xf>
    <xf numFmtId="0" fontId="0" fillId="9" borderId="12" xfId="0" applyFont="1" applyFill="1" applyBorder="1" applyAlignment="1">
      <alignment horizontal="justify" vertical="center" wrapText="1"/>
    </xf>
    <xf numFmtId="49" fontId="48" fillId="0" borderId="17" xfId="0" applyNumberFormat="1" applyFont="1" applyBorder="1" applyAlignment="1">
      <alignment vertical="center" wrapText="1"/>
    </xf>
    <xf numFmtId="49" fontId="48" fillId="0" borderId="18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95" fontId="46" fillId="0" borderId="0" xfId="0" applyNumberFormat="1" applyFont="1" applyFill="1" applyBorder="1" applyAlignment="1">
      <alignment horizontal="center" vertical="center"/>
    </xf>
    <xf numFmtId="195" fontId="27" fillId="0" borderId="0" xfId="0" applyNumberFormat="1" applyFont="1" applyFill="1" applyBorder="1" applyAlignment="1">
      <alignment horizontal="center" vertical="center" shrinkToFit="1"/>
    </xf>
    <xf numFmtId="0" fontId="49" fillId="9" borderId="12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182" fontId="5" fillId="0" borderId="0" xfId="0" applyNumberFormat="1" applyFont="1" applyAlignment="1">
      <alignment horizontal="right" vertical="center" indent="1"/>
    </xf>
    <xf numFmtId="1" fontId="27" fillId="33" borderId="19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0" fontId="50" fillId="0" borderId="22" xfId="0" applyFont="1" applyBorder="1" applyAlignment="1">
      <alignment vertical="center" wrapText="1"/>
    </xf>
    <xf numFmtId="49" fontId="48" fillId="0" borderId="17" xfId="0" applyNumberFormat="1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48" fillId="34" borderId="17" xfId="0" applyNumberFormat="1" applyFont="1" applyFill="1" applyBorder="1" applyAlignment="1">
      <alignment vertical="center" wrapText="1"/>
    </xf>
    <xf numFmtId="49" fontId="48" fillId="34" borderId="17" xfId="0" applyNumberFormat="1" applyFont="1" applyFill="1" applyBorder="1" applyAlignment="1">
      <alignment horizontal="left" vertical="center" wrapText="1"/>
    </xf>
    <xf numFmtId="49" fontId="48" fillId="34" borderId="17" xfId="0" applyNumberFormat="1" applyFont="1" applyFill="1" applyBorder="1" applyAlignment="1">
      <alignment vertical="top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vertical="top" wrapText="1"/>
    </xf>
    <xf numFmtId="49" fontId="48" fillId="34" borderId="12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0" xfId="0" applyNumberFormat="1" applyFont="1" applyFill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4" borderId="0" xfId="0" applyFont="1" applyFill="1" applyAlignment="1">
      <alignment horizontal="right"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0" fillId="34" borderId="0" xfId="0" applyFont="1" applyFill="1" applyAlignment="1">
      <alignment horizontal="right" vertical="center" wrapText="1"/>
    </xf>
    <xf numFmtId="189" fontId="46" fillId="9" borderId="23" xfId="0" applyNumberFormat="1" applyFont="1" applyFill="1" applyBorder="1" applyAlignment="1">
      <alignment horizontal="center" vertical="center"/>
    </xf>
    <xf numFmtId="189" fontId="46" fillId="9" borderId="10" xfId="0" applyNumberFormat="1" applyFont="1" applyFill="1" applyBorder="1" applyAlignment="1">
      <alignment horizontal="center" vertical="center"/>
    </xf>
    <xf numFmtId="0" fontId="49" fillId="27" borderId="23" xfId="0" applyFont="1" applyFill="1" applyBorder="1" applyAlignment="1">
      <alignment horizontal="center" vertical="center" wrapText="1"/>
    </xf>
    <xf numFmtId="0" fontId="49" fillId="27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189" fontId="46" fillId="14" borderId="23" xfId="0" applyNumberFormat="1" applyFont="1" applyFill="1" applyBorder="1" applyAlignment="1">
      <alignment horizontal="center" vertical="center"/>
    </xf>
    <xf numFmtId="189" fontId="46" fillId="1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shrinkToFit="1"/>
    </xf>
    <xf numFmtId="195" fontId="51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95" fontId="51" fillId="0" borderId="20" xfId="0" applyNumberFormat="1" applyFont="1" applyBorder="1" applyAlignment="1">
      <alignment horizontal="center" vertical="center" shrinkToFit="1"/>
    </xf>
    <xf numFmtId="49" fontId="48" fillId="34" borderId="0" xfId="0" applyNumberFormat="1" applyFont="1" applyFill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52" fillId="35" borderId="23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48" fillId="0" borderId="18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wrapText="1"/>
    </xf>
    <xf numFmtId="195" fontId="51" fillId="0" borderId="20" xfId="0" applyNumberFormat="1" applyFont="1" applyBorder="1" applyAlignment="1">
      <alignment horizontal="center" vertical="center" wrapText="1"/>
    </xf>
    <xf numFmtId="195" fontId="51" fillId="0" borderId="10" xfId="0" applyNumberFormat="1" applyFont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8" fillId="0" borderId="12" xfId="0" applyNumberFormat="1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vertical="center" wrapText="1"/>
    </xf>
    <xf numFmtId="0" fontId="48" fillId="0" borderId="17" xfId="0" applyFont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36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46" fillId="0" borderId="14" xfId="0" applyFont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K32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1.140625" style="0" customWidth="1"/>
    <col min="17" max="17" width="13.00390625" style="0" customWidth="1"/>
    <col min="18" max="18" width="6.57421875" style="0" customWidth="1"/>
    <col min="19" max="19" width="8.00390625" style="0" customWidth="1"/>
    <col min="20" max="20" width="3.14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196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6" t="s">
        <v>104</v>
      </c>
      <c r="G6" s="106"/>
      <c r="H6" s="23"/>
      <c r="I6" s="26"/>
      <c r="J6" s="2">
        <v>7</v>
      </c>
      <c r="K6" s="106" t="s">
        <v>44</v>
      </c>
      <c r="L6" s="106"/>
      <c r="M6" s="38"/>
      <c r="N6" s="26"/>
      <c r="O6" s="2">
        <v>7</v>
      </c>
      <c r="P6" s="101" t="s">
        <v>80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12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6" t="s">
        <v>5</v>
      </c>
      <c r="G7" s="96"/>
      <c r="H7" s="24"/>
      <c r="I7" s="27"/>
      <c r="J7" s="2">
        <v>7</v>
      </c>
      <c r="K7" s="77" t="s">
        <v>69</v>
      </c>
      <c r="L7" s="77"/>
      <c r="M7" s="39"/>
      <c r="N7" s="27"/>
      <c r="O7" s="2">
        <v>7</v>
      </c>
      <c r="P7" s="89" t="s">
        <v>81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12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6" t="s">
        <v>6</v>
      </c>
      <c r="G8" s="96"/>
      <c r="H8" s="24"/>
      <c r="I8" s="27"/>
      <c r="J8" s="2">
        <v>7</v>
      </c>
      <c r="K8" s="77" t="s">
        <v>45</v>
      </c>
      <c r="L8" s="77"/>
      <c r="M8" s="39"/>
      <c r="N8" s="27"/>
      <c r="O8" s="2">
        <v>7</v>
      </c>
      <c r="P8" s="89" t="s">
        <v>83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12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6" t="s">
        <v>76</v>
      </c>
      <c r="G9" s="96"/>
      <c r="H9" s="24"/>
      <c r="I9" s="27"/>
      <c r="J9" s="2">
        <v>7</v>
      </c>
      <c r="K9" s="77" t="s">
        <v>110</v>
      </c>
      <c r="L9" s="77"/>
      <c r="M9" s="39"/>
      <c r="N9" s="27"/>
      <c r="O9" s="2">
        <v>7</v>
      </c>
      <c r="P9" s="75" t="s">
        <v>116</v>
      </c>
      <c r="Q9" s="76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12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6" t="s">
        <v>105</v>
      </c>
      <c r="G10" s="96"/>
      <c r="H10" s="24"/>
      <c r="I10" s="27"/>
      <c r="J10" s="2">
        <v>7</v>
      </c>
      <c r="K10" s="77" t="s">
        <v>47</v>
      </c>
      <c r="L10" s="77"/>
      <c r="M10" s="39"/>
      <c r="N10" s="27"/>
      <c r="O10" s="2">
        <v>7</v>
      </c>
      <c r="P10" s="89" t="s">
        <v>117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12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6" t="s">
        <v>106</v>
      </c>
      <c r="G11" s="96"/>
      <c r="H11" s="24"/>
      <c r="I11" s="27"/>
      <c r="J11" s="2">
        <v>7</v>
      </c>
      <c r="K11" s="77" t="s">
        <v>111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12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6" t="s">
        <v>20</v>
      </c>
      <c r="G12" s="96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12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6" t="s">
        <v>25</v>
      </c>
      <c r="G13" s="96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12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12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12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1" t="s">
        <v>15</v>
      </c>
      <c r="G18" s="87" t="s">
        <v>17</v>
      </c>
      <c r="H18" s="87"/>
      <c r="I18" s="87"/>
      <c r="J18" s="88"/>
      <c r="K18" s="51" t="s">
        <v>15</v>
      </c>
      <c r="L18" s="87" t="s">
        <v>17</v>
      </c>
      <c r="M18" s="87"/>
      <c r="N18" s="87"/>
      <c r="O18" s="88"/>
      <c r="P18" s="51" t="s">
        <v>15</v>
      </c>
      <c r="Q18" s="140" t="s">
        <v>17</v>
      </c>
      <c r="R18" s="140"/>
      <c r="S18" s="141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63" t="s">
        <v>29</v>
      </c>
      <c r="G19" s="122" t="s">
        <v>18</v>
      </c>
      <c r="H19" s="122"/>
      <c r="I19" s="122"/>
      <c r="J19" s="123"/>
      <c r="K19" s="63" t="s">
        <v>112</v>
      </c>
      <c r="L19" s="78" t="s">
        <v>57</v>
      </c>
      <c r="M19" s="78"/>
      <c r="N19" s="78"/>
      <c r="O19" s="79"/>
      <c r="P19" s="63" t="s">
        <v>97</v>
      </c>
      <c r="Q19" s="130" t="s">
        <v>118</v>
      </c>
      <c r="R19" s="130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64" t="s">
        <v>108</v>
      </c>
      <c r="G20" s="122" t="s">
        <v>24</v>
      </c>
      <c r="H20" s="122"/>
      <c r="I20" s="122"/>
      <c r="J20" s="123"/>
      <c r="K20" s="64" t="s">
        <v>113</v>
      </c>
      <c r="L20" s="78" t="s">
        <v>52</v>
      </c>
      <c r="M20" s="78"/>
      <c r="N20" s="78"/>
      <c r="O20" s="79"/>
      <c r="P20" s="64" t="s">
        <v>84</v>
      </c>
      <c r="Q20" s="130" t="s">
        <v>95</v>
      </c>
      <c r="R20" s="130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65" t="s">
        <v>109</v>
      </c>
      <c r="G21" s="73" t="s">
        <v>37</v>
      </c>
      <c r="H21" s="73"/>
      <c r="I21" s="73"/>
      <c r="J21" s="74"/>
      <c r="K21" s="63"/>
      <c r="L21" s="80" t="s">
        <v>114</v>
      </c>
      <c r="M21" s="80"/>
      <c r="N21" s="80"/>
      <c r="O21" s="81"/>
      <c r="P21" s="31" t="s">
        <v>115</v>
      </c>
      <c r="Q21" s="129" t="s">
        <v>119</v>
      </c>
      <c r="R21" s="129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.75" customHeight="1" thickBot="1">
      <c r="B22" s="127"/>
      <c r="C22" s="82"/>
      <c r="D22" s="82"/>
      <c r="E22" s="83"/>
      <c r="F22" s="3"/>
      <c r="G22" s="119"/>
      <c r="H22" s="119"/>
      <c r="I22" s="119"/>
      <c r="J22" s="120"/>
      <c r="K22" s="67"/>
      <c r="L22" s="82" t="s">
        <v>53</v>
      </c>
      <c r="M22" s="82"/>
      <c r="N22" s="82"/>
      <c r="O22" s="83"/>
      <c r="P22" s="32"/>
      <c r="Q22" s="82"/>
      <c r="R22" s="82"/>
      <c r="S22" s="83"/>
      <c r="T22" s="12"/>
      <c r="U22" s="12"/>
      <c r="V22" s="33"/>
      <c r="W22" s="34"/>
      <c r="X22" s="35"/>
      <c r="Y22" s="12"/>
      <c r="Z22" s="12"/>
      <c r="AA22" s="12"/>
      <c r="AB22" s="12"/>
      <c r="AC22" s="12"/>
      <c r="AD22" s="12"/>
      <c r="AE22" s="12"/>
    </row>
    <row r="23" spans="12:31" ht="15.75" thickBot="1">
      <c r="L23" s="18"/>
      <c r="M23" s="18"/>
      <c r="Q23" s="1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19" ht="21.75" thickBot="1">
      <c r="B24" s="124" t="s">
        <v>197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2:17" ht="15">
      <c r="L25" s="18"/>
      <c r="M25" s="18"/>
      <c r="Q25" s="18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</sheetData>
  <sheetProtection/>
  <mergeCells count="85">
    <mergeCell ref="B2:S2"/>
    <mergeCell ref="B24:S24"/>
    <mergeCell ref="B4:E4"/>
    <mergeCell ref="B11:C11"/>
    <mergeCell ref="B12:C12"/>
    <mergeCell ref="F16:G16"/>
    <mergeCell ref="P12:Q12"/>
    <mergeCell ref="P16:R16"/>
    <mergeCell ref="P5:Q5"/>
    <mergeCell ref="B18:E18"/>
    <mergeCell ref="K16:L16"/>
    <mergeCell ref="M17:O17"/>
    <mergeCell ref="R17:S17"/>
    <mergeCell ref="Q18:S18"/>
    <mergeCell ref="P4:S4"/>
    <mergeCell ref="P13:Q13"/>
    <mergeCell ref="P15:Q15"/>
    <mergeCell ref="F13:G13"/>
    <mergeCell ref="G20:J20"/>
    <mergeCell ref="B22:E22"/>
    <mergeCell ref="B15:D15"/>
    <mergeCell ref="B19:E19"/>
    <mergeCell ref="B21:E21"/>
    <mergeCell ref="Q21:S21"/>
    <mergeCell ref="Q19:S19"/>
    <mergeCell ref="Q20:S20"/>
    <mergeCell ref="Q22:S22"/>
    <mergeCell ref="P17:Q17"/>
    <mergeCell ref="P10:Q10"/>
    <mergeCell ref="G19:J19"/>
    <mergeCell ref="K12:L12"/>
    <mergeCell ref="K13:L13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W4:X4"/>
    <mergeCell ref="W5:X5"/>
    <mergeCell ref="F14:G14"/>
    <mergeCell ref="F15:G15"/>
    <mergeCell ref="F6:G6"/>
    <mergeCell ref="F4:J4"/>
    <mergeCell ref="F12:G12"/>
    <mergeCell ref="U4:V4"/>
    <mergeCell ref="F8:G8"/>
    <mergeCell ref="F9:G9"/>
    <mergeCell ref="U5:V5"/>
    <mergeCell ref="P6:Q6"/>
    <mergeCell ref="P7:Q7"/>
    <mergeCell ref="K4:O4"/>
    <mergeCell ref="K5:L5"/>
    <mergeCell ref="K6:L6"/>
    <mergeCell ref="B7:C7"/>
    <mergeCell ref="P8:Q8"/>
    <mergeCell ref="B20:E20"/>
    <mergeCell ref="G18:J18"/>
    <mergeCell ref="K7:L7"/>
    <mergeCell ref="K8:L8"/>
    <mergeCell ref="K9:L9"/>
    <mergeCell ref="F10:G10"/>
    <mergeCell ref="K10:L10"/>
    <mergeCell ref="F7:G7"/>
    <mergeCell ref="L22:O22"/>
    <mergeCell ref="K14:L14"/>
    <mergeCell ref="K15:L15"/>
    <mergeCell ref="K17:L17"/>
    <mergeCell ref="L18:O18"/>
    <mergeCell ref="B9:C9"/>
    <mergeCell ref="F17:G17"/>
    <mergeCell ref="F11:G11"/>
    <mergeCell ref="G22:J22"/>
    <mergeCell ref="H17:J17"/>
    <mergeCell ref="G21:J21"/>
    <mergeCell ref="P9:Q9"/>
    <mergeCell ref="P11:Q11"/>
    <mergeCell ref="K11:L11"/>
    <mergeCell ref="L19:O19"/>
    <mergeCell ref="L20:O20"/>
    <mergeCell ref="L21:O21"/>
    <mergeCell ref="P14:Q14"/>
  </mergeCells>
  <conditionalFormatting sqref="J16">
    <cfRule type="cellIs" priority="9" dxfId="54" operator="greaterThan" stopIfTrue="1">
      <formula>60</formula>
    </cfRule>
  </conditionalFormatting>
  <conditionalFormatting sqref="O16">
    <cfRule type="cellIs" priority="8" dxfId="0" operator="greaterThan" stopIfTrue="1">
      <formula>60</formula>
    </cfRule>
  </conditionalFormatting>
  <conditionalFormatting sqref="S16">
    <cfRule type="cellIs" priority="3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AK3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8.140625" style="0" customWidth="1"/>
    <col min="18" max="18" width="6.57421875" style="0" customWidth="1"/>
    <col min="19" max="19" width="8.00390625" style="0" customWidth="1"/>
    <col min="20" max="20" width="4.14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198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46" t="s">
        <v>76</v>
      </c>
      <c r="G6" s="146"/>
      <c r="H6" s="23"/>
      <c r="I6" s="26"/>
      <c r="J6" s="2">
        <v>7</v>
      </c>
      <c r="K6" s="106" t="s">
        <v>124</v>
      </c>
      <c r="L6" s="106"/>
      <c r="M6" s="38"/>
      <c r="N6" s="26"/>
      <c r="O6" s="2">
        <v>7</v>
      </c>
      <c r="P6" s="101" t="s">
        <v>82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104</v>
      </c>
      <c r="G7" s="90"/>
      <c r="H7" s="24"/>
      <c r="I7" s="27"/>
      <c r="J7" s="2">
        <v>7</v>
      </c>
      <c r="K7" s="77" t="s">
        <v>54</v>
      </c>
      <c r="L7" s="77"/>
      <c r="M7" s="39"/>
      <c r="N7" s="27"/>
      <c r="O7" s="2">
        <v>7</v>
      </c>
      <c r="P7" s="89" t="s">
        <v>90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105</v>
      </c>
      <c r="G8" s="90"/>
      <c r="H8" s="24"/>
      <c r="I8" s="27"/>
      <c r="J8" s="2">
        <v>7</v>
      </c>
      <c r="K8" s="77" t="s">
        <v>45</v>
      </c>
      <c r="L8" s="77"/>
      <c r="M8" s="39"/>
      <c r="N8" s="27"/>
      <c r="O8" s="2">
        <v>7</v>
      </c>
      <c r="P8" s="89" t="s">
        <v>56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46</v>
      </c>
      <c r="L9" s="77"/>
      <c r="M9" s="39"/>
      <c r="N9" s="27"/>
      <c r="O9" s="2">
        <v>7</v>
      </c>
      <c r="P9" s="75" t="s">
        <v>89</v>
      </c>
      <c r="Q9" s="76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28</v>
      </c>
      <c r="G10" s="90"/>
      <c r="H10" s="24"/>
      <c r="I10" s="27"/>
      <c r="J10" s="2">
        <v>7</v>
      </c>
      <c r="K10" s="77" t="s">
        <v>55</v>
      </c>
      <c r="L10" s="77"/>
      <c r="M10" s="39"/>
      <c r="N10" s="27"/>
      <c r="O10" s="2">
        <v>7</v>
      </c>
      <c r="P10" s="89" t="s">
        <v>135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125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1" t="s">
        <v>15</v>
      </c>
      <c r="G18" s="87" t="s">
        <v>17</v>
      </c>
      <c r="H18" s="87"/>
      <c r="I18" s="87"/>
      <c r="J18" s="88"/>
      <c r="K18" s="51" t="s">
        <v>15</v>
      </c>
      <c r="L18" s="140" t="s">
        <v>17</v>
      </c>
      <c r="M18" s="140"/>
      <c r="N18" s="140"/>
      <c r="O18" s="141"/>
      <c r="P18" s="51" t="s">
        <v>15</v>
      </c>
      <c r="Q18" s="140" t="s">
        <v>17</v>
      </c>
      <c r="R18" s="140"/>
      <c r="S18" s="141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49" t="s">
        <v>16</v>
      </c>
      <c r="G19" s="122" t="s">
        <v>18</v>
      </c>
      <c r="H19" s="122"/>
      <c r="I19" s="122"/>
      <c r="J19" s="123"/>
      <c r="K19" s="63" t="s">
        <v>71</v>
      </c>
      <c r="L19" s="130" t="s">
        <v>128</v>
      </c>
      <c r="M19" s="130"/>
      <c r="N19" s="130"/>
      <c r="O19" s="79"/>
      <c r="P19" s="63" t="s">
        <v>92</v>
      </c>
      <c r="Q19" s="130" t="s">
        <v>85</v>
      </c>
      <c r="R19" s="130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9" t="s">
        <v>29</v>
      </c>
      <c r="G20" s="122" t="s">
        <v>24</v>
      </c>
      <c r="H20" s="122"/>
      <c r="I20" s="122"/>
      <c r="J20" s="123"/>
      <c r="K20" s="64" t="s">
        <v>126</v>
      </c>
      <c r="L20" s="130" t="s">
        <v>129</v>
      </c>
      <c r="M20" s="130"/>
      <c r="N20" s="130"/>
      <c r="O20" s="79"/>
      <c r="P20" s="64" t="s">
        <v>132</v>
      </c>
      <c r="Q20" s="130" t="s">
        <v>136</v>
      </c>
      <c r="R20" s="130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9" t="s">
        <v>36</v>
      </c>
      <c r="G21" s="73" t="s">
        <v>123</v>
      </c>
      <c r="H21" s="73"/>
      <c r="I21" s="73"/>
      <c r="J21" s="74"/>
      <c r="K21" s="65" t="s">
        <v>127</v>
      </c>
      <c r="L21" s="129" t="s">
        <v>130</v>
      </c>
      <c r="M21" s="129"/>
      <c r="N21" s="129"/>
      <c r="O21" s="81"/>
      <c r="P21" s="65" t="s">
        <v>133</v>
      </c>
      <c r="Q21" s="129" t="s">
        <v>137</v>
      </c>
      <c r="R21" s="129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" customHeight="1">
      <c r="B22" s="49"/>
      <c r="C22" s="50"/>
      <c r="D22" s="50"/>
      <c r="E22" s="48"/>
      <c r="F22" s="9" t="s">
        <v>32</v>
      </c>
      <c r="G22" s="73"/>
      <c r="H22" s="73"/>
      <c r="I22" s="73"/>
      <c r="J22" s="74"/>
      <c r="K22" s="65" t="s">
        <v>70</v>
      </c>
      <c r="L22" s="129" t="s">
        <v>131</v>
      </c>
      <c r="M22" s="129"/>
      <c r="N22" s="129"/>
      <c r="O22" s="81"/>
      <c r="P22" s="65" t="s">
        <v>134</v>
      </c>
      <c r="Q22" s="129" t="s">
        <v>157</v>
      </c>
      <c r="R22" s="129"/>
      <c r="S22" s="81"/>
      <c r="T22" s="12"/>
      <c r="U22" s="12"/>
      <c r="V22" s="12"/>
      <c r="W22" s="29"/>
      <c r="X22" s="36"/>
      <c r="Y22" s="12"/>
      <c r="Z22" s="12"/>
      <c r="AA22" s="12"/>
      <c r="AB22" s="12"/>
      <c r="AC22" s="12"/>
      <c r="AD22" s="12"/>
      <c r="AE22" s="12"/>
    </row>
    <row r="23" spans="2:31" ht="15.75" customHeight="1" thickBot="1">
      <c r="B23" s="127"/>
      <c r="C23" s="82"/>
      <c r="D23" s="82"/>
      <c r="E23" s="83"/>
      <c r="F23" s="19"/>
      <c r="G23" s="70"/>
      <c r="H23" s="70"/>
      <c r="I23" s="70"/>
      <c r="J23" s="71"/>
      <c r="K23" s="69"/>
      <c r="L23" s="144"/>
      <c r="M23" s="144"/>
      <c r="N23" s="144"/>
      <c r="O23" s="145"/>
      <c r="P23" s="69" t="s">
        <v>84</v>
      </c>
      <c r="Q23" s="144"/>
      <c r="R23" s="144"/>
      <c r="S23" s="145"/>
      <c r="T23" s="12"/>
      <c r="U23" s="12"/>
      <c r="V23" s="33"/>
      <c r="W23" s="34"/>
      <c r="X23" s="35"/>
      <c r="Y23" s="12"/>
      <c r="Z23" s="12"/>
      <c r="AA23" s="12"/>
      <c r="AB23" s="12"/>
      <c r="AC23" s="12"/>
      <c r="AD23" s="12"/>
      <c r="AE23" s="12"/>
    </row>
    <row r="24" spans="12:31" ht="15.75" thickBot="1">
      <c r="L24" s="18"/>
      <c r="M24" s="18"/>
      <c r="Q24" s="1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19" ht="21.75" thickBot="1">
      <c r="B25" s="124" t="s">
        <v>197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  <row r="33" spans="12:17" ht="15">
      <c r="L33" s="18"/>
      <c r="M33" s="18"/>
      <c r="Q33" s="18"/>
    </row>
  </sheetData>
  <sheetProtection/>
  <mergeCells count="86">
    <mergeCell ref="P16:R16"/>
    <mergeCell ref="B2:S2"/>
    <mergeCell ref="B25:S25"/>
    <mergeCell ref="B4:E4"/>
    <mergeCell ref="F4:J4"/>
    <mergeCell ref="K4:O4"/>
    <mergeCell ref="P4:S4"/>
    <mergeCell ref="U4:V4"/>
    <mergeCell ref="W4:X4"/>
    <mergeCell ref="B5:C5"/>
    <mergeCell ref="F5:G5"/>
    <mergeCell ref="K5:L5"/>
    <mergeCell ref="P5:Q5"/>
    <mergeCell ref="U5:V5"/>
    <mergeCell ref="W5:X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P17:Q17"/>
    <mergeCell ref="R17:S17"/>
    <mergeCell ref="B18:E18"/>
    <mergeCell ref="G18:J18"/>
    <mergeCell ref="L18:O18"/>
    <mergeCell ref="Q18:S18"/>
    <mergeCell ref="B19:E19"/>
    <mergeCell ref="G19:J19"/>
    <mergeCell ref="L19:O19"/>
    <mergeCell ref="Q19:S19"/>
    <mergeCell ref="B20:E20"/>
    <mergeCell ref="G20:J20"/>
    <mergeCell ref="L20:O20"/>
    <mergeCell ref="Q20:S20"/>
    <mergeCell ref="G21:J22"/>
    <mergeCell ref="L22:O22"/>
    <mergeCell ref="Q22:S22"/>
    <mergeCell ref="B21:E21"/>
    <mergeCell ref="L21:O21"/>
    <mergeCell ref="Q21:S21"/>
    <mergeCell ref="B23:E23"/>
    <mergeCell ref="L23:O23"/>
    <mergeCell ref="Q23:S23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AK31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6.28125" style="0" customWidth="1"/>
    <col min="18" max="18" width="6.57421875" style="0" customWidth="1"/>
    <col min="19" max="19" width="8.00390625" style="0" customWidth="1"/>
    <col min="20" max="20" width="4.0039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199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105</v>
      </c>
      <c r="G6" s="102"/>
      <c r="H6" s="23"/>
      <c r="I6" s="26"/>
      <c r="J6" s="2">
        <v>7</v>
      </c>
      <c r="K6" s="106" t="s">
        <v>88</v>
      </c>
      <c r="L6" s="106"/>
      <c r="M6" s="38"/>
      <c r="N6" s="26"/>
      <c r="O6" s="2">
        <v>7</v>
      </c>
      <c r="P6" s="101" t="s">
        <v>82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34</v>
      </c>
      <c r="G7" s="90"/>
      <c r="H7" s="24"/>
      <c r="I7" s="27"/>
      <c r="J7" s="2">
        <v>7</v>
      </c>
      <c r="K7" s="77" t="s">
        <v>56</v>
      </c>
      <c r="L7" s="77"/>
      <c r="M7" s="39"/>
      <c r="N7" s="27"/>
      <c r="O7" s="2">
        <v>7</v>
      </c>
      <c r="P7" s="89" t="s">
        <v>142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35</v>
      </c>
      <c r="G8" s="90"/>
      <c r="H8" s="24"/>
      <c r="I8" s="27"/>
      <c r="J8" s="2">
        <v>7</v>
      </c>
      <c r="K8" s="77" t="s">
        <v>72</v>
      </c>
      <c r="L8" s="77"/>
      <c r="M8" s="39"/>
      <c r="N8" s="27"/>
      <c r="O8" s="2">
        <v>7</v>
      </c>
      <c r="P8" s="89" t="s">
        <v>143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73</v>
      </c>
      <c r="L9" s="77"/>
      <c r="M9" s="39"/>
      <c r="N9" s="27"/>
      <c r="O9" s="2">
        <v>7</v>
      </c>
      <c r="P9" s="75" t="s">
        <v>91</v>
      </c>
      <c r="Q9" s="76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28</v>
      </c>
      <c r="G10" s="90"/>
      <c r="H10" s="24"/>
      <c r="I10" s="27"/>
      <c r="J10" s="2">
        <v>7</v>
      </c>
      <c r="K10" s="77" t="s">
        <v>138</v>
      </c>
      <c r="L10" s="77"/>
      <c r="M10" s="39"/>
      <c r="N10" s="27"/>
      <c r="O10" s="2">
        <v>7</v>
      </c>
      <c r="P10" s="89" t="s">
        <v>93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55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7"/>
      <c r="F18" s="51" t="s">
        <v>15</v>
      </c>
      <c r="G18" s="87" t="s">
        <v>17</v>
      </c>
      <c r="H18" s="87"/>
      <c r="I18" s="87"/>
      <c r="J18" s="87"/>
      <c r="K18" s="51" t="s">
        <v>15</v>
      </c>
      <c r="L18" s="87" t="s">
        <v>17</v>
      </c>
      <c r="M18" s="87"/>
      <c r="N18" s="87"/>
      <c r="O18" s="88"/>
      <c r="P18" s="51" t="s">
        <v>15</v>
      </c>
      <c r="Q18" s="87" t="s">
        <v>17</v>
      </c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4"/>
      <c r="F19" s="52" t="s">
        <v>29</v>
      </c>
      <c r="G19" s="151" t="s">
        <v>77</v>
      </c>
      <c r="H19" s="151"/>
      <c r="I19" s="151"/>
      <c r="J19" s="151"/>
      <c r="K19" s="63" t="s">
        <v>61</v>
      </c>
      <c r="L19" s="78" t="s">
        <v>57</v>
      </c>
      <c r="M19" s="78"/>
      <c r="N19" s="78"/>
      <c r="O19" s="79"/>
      <c r="P19" s="63" t="s">
        <v>144</v>
      </c>
      <c r="Q19" s="78" t="s">
        <v>145</v>
      </c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4"/>
      <c r="F20" s="9" t="s">
        <v>32</v>
      </c>
      <c r="G20" s="151" t="s">
        <v>37</v>
      </c>
      <c r="H20" s="151"/>
      <c r="I20" s="151"/>
      <c r="J20" s="151"/>
      <c r="K20" s="64" t="s">
        <v>58</v>
      </c>
      <c r="L20" s="78" t="s">
        <v>141</v>
      </c>
      <c r="M20" s="78"/>
      <c r="N20" s="78"/>
      <c r="O20" s="79"/>
      <c r="P20" s="64" t="s">
        <v>132</v>
      </c>
      <c r="Q20" s="78" t="s">
        <v>136</v>
      </c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48"/>
      <c r="C21" s="149"/>
      <c r="D21" s="149"/>
      <c r="E21" s="149"/>
      <c r="F21" s="10" t="s">
        <v>139</v>
      </c>
      <c r="G21" s="147"/>
      <c r="H21" s="147"/>
      <c r="I21" s="147"/>
      <c r="J21" s="147"/>
      <c r="K21" s="69" t="s">
        <v>140</v>
      </c>
      <c r="L21" s="149" t="s">
        <v>131</v>
      </c>
      <c r="M21" s="149"/>
      <c r="N21" s="149"/>
      <c r="O21" s="150"/>
      <c r="P21" s="69" t="s">
        <v>92</v>
      </c>
      <c r="Q21" s="149" t="s">
        <v>86</v>
      </c>
      <c r="R21" s="149"/>
      <c r="S21" s="150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12:31" ht="15.75" thickBot="1">
      <c r="L22" s="18"/>
      <c r="M22" s="18"/>
      <c r="Q22" s="18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19" ht="21.75" thickBot="1">
      <c r="B23" s="124" t="s">
        <v>197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12:17" ht="15">
      <c r="L24" s="18"/>
      <c r="M24" s="18"/>
      <c r="Q24" s="18"/>
    </row>
    <row r="25" spans="12:17" ht="15">
      <c r="L25" s="18"/>
      <c r="M25" s="18"/>
      <c r="Q25" s="18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</sheetData>
  <sheetProtection/>
  <mergeCells count="81">
    <mergeCell ref="P16:R16"/>
    <mergeCell ref="B2:S2"/>
    <mergeCell ref="B23:S23"/>
    <mergeCell ref="B4:E4"/>
    <mergeCell ref="F4:J4"/>
    <mergeCell ref="K4:O4"/>
    <mergeCell ref="P4:S4"/>
    <mergeCell ref="U4:V4"/>
    <mergeCell ref="W4:X4"/>
    <mergeCell ref="B5:C5"/>
    <mergeCell ref="F5:G5"/>
    <mergeCell ref="K5:L5"/>
    <mergeCell ref="P5:Q5"/>
    <mergeCell ref="U5:V5"/>
    <mergeCell ref="W5:X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G21:J21"/>
    <mergeCell ref="B21:E21"/>
    <mergeCell ref="L21:O21"/>
    <mergeCell ref="Q21:S21"/>
    <mergeCell ref="B19:E19"/>
    <mergeCell ref="G19:J19"/>
    <mergeCell ref="L19:O19"/>
    <mergeCell ref="Q19:S19"/>
    <mergeCell ref="B20:E20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AK32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57421875" style="0" customWidth="1"/>
    <col min="19" max="19" width="8.00390625" style="0" customWidth="1"/>
    <col min="20" max="20" width="3.281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200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</v>
      </c>
      <c r="G6" s="102"/>
      <c r="H6" s="23"/>
      <c r="I6" s="26"/>
      <c r="J6" s="2">
        <v>7</v>
      </c>
      <c r="K6" s="106" t="s">
        <v>59</v>
      </c>
      <c r="L6" s="106"/>
      <c r="M6" s="38"/>
      <c r="N6" s="26"/>
      <c r="O6" s="2">
        <v>7</v>
      </c>
      <c r="P6" s="101" t="s">
        <v>154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34</v>
      </c>
      <c r="G7" s="90"/>
      <c r="H7" s="24"/>
      <c r="I7" s="27"/>
      <c r="J7" s="2">
        <v>7</v>
      </c>
      <c r="K7" s="77" t="s">
        <v>146</v>
      </c>
      <c r="L7" s="77"/>
      <c r="M7" s="39"/>
      <c r="N7" s="27"/>
      <c r="O7" s="2">
        <v>7</v>
      </c>
      <c r="P7" s="89" t="s">
        <v>96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38</v>
      </c>
      <c r="G8" s="90"/>
      <c r="H8" s="24"/>
      <c r="I8" s="27"/>
      <c r="J8" s="2">
        <v>7</v>
      </c>
      <c r="K8" s="77" t="s">
        <v>147</v>
      </c>
      <c r="L8" s="77"/>
      <c r="M8" s="39"/>
      <c r="N8" s="27"/>
      <c r="O8" s="2">
        <v>7</v>
      </c>
      <c r="P8" s="89" t="s">
        <v>87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75</v>
      </c>
      <c r="L9" s="77"/>
      <c r="M9" s="39"/>
      <c r="N9" s="27"/>
      <c r="O9" s="2">
        <v>7</v>
      </c>
      <c r="P9" s="75" t="s">
        <v>155</v>
      </c>
      <c r="Q9" s="76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39</v>
      </c>
      <c r="G10" s="90"/>
      <c r="H10" s="24"/>
      <c r="I10" s="27"/>
      <c r="J10" s="2">
        <v>7</v>
      </c>
      <c r="K10" s="77" t="s">
        <v>74</v>
      </c>
      <c r="L10" s="77"/>
      <c r="M10" s="39"/>
      <c r="N10" s="27"/>
      <c r="O10" s="2">
        <v>7</v>
      </c>
      <c r="P10" s="89" t="s">
        <v>156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63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3" t="s">
        <v>15</v>
      </c>
      <c r="G18" s="87" t="s">
        <v>17</v>
      </c>
      <c r="H18" s="87"/>
      <c r="I18" s="87"/>
      <c r="J18" s="88"/>
      <c r="K18" s="53" t="s">
        <v>15</v>
      </c>
      <c r="L18" s="87" t="s">
        <v>17</v>
      </c>
      <c r="M18" s="87"/>
      <c r="N18" s="87"/>
      <c r="O18" s="88"/>
      <c r="P18" s="53" t="s">
        <v>15</v>
      </c>
      <c r="Q18" s="87" t="s">
        <v>17</v>
      </c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152" t="s">
        <v>23</v>
      </c>
      <c r="G19" s="151" t="s">
        <v>77</v>
      </c>
      <c r="H19" s="151"/>
      <c r="I19" s="151"/>
      <c r="J19" s="123"/>
      <c r="K19" s="63" t="s">
        <v>70</v>
      </c>
      <c r="L19" s="78" t="s">
        <v>64</v>
      </c>
      <c r="M19" s="78"/>
      <c r="N19" s="78"/>
      <c r="O19" s="79"/>
      <c r="P19" s="63" t="s">
        <v>158</v>
      </c>
      <c r="Q19" s="78" t="s">
        <v>98</v>
      </c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9" t="s">
        <v>148</v>
      </c>
      <c r="G20" s="151" t="s">
        <v>149</v>
      </c>
      <c r="H20" s="151"/>
      <c r="I20" s="151"/>
      <c r="J20" s="123"/>
      <c r="K20" s="64" t="s">
        <v>151</v>
      </c>
      <c r="L20" s="78" t="s">
        <v>153</v>
      </c>
      <c r="M20" s="78"/>
      <c r="N20" s="78"/>
      <c r="O20" s="79"/>
      <c r="P20" s="64" t="s">
        <v>84</v>
      </c>
      <c r="Q20" s="78" t="s">
        <v>159</v>
      </c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9" t="s">
        <v>32</v>
      </c>
      <c r="G21" s="156" t="s">
        <v>150</v>
      </c>
      <c r="H21" s="156"/>
      <c r="I21" s="156"/>
      <c r="J21" s="74"/>
      <c r="K21" s="65" t="s">
        <v>152</v>
      </c>
      <c r="L21" s="80" t="s">
        <v>131</v>
      </c>
      <c r="M21" s="80"/>
      <c r="N21" s="80"/>
      <c r="O21" s="81"/>
      <c r="P21" s="65" t="s">
        <v>92</v>
      </c>
      <c r="Q21" s="80" t="s">
        <v>86</v>
      </c>
      <c r="R21" s="80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" customHeight="1" thickBot="1">
      <c r="B22" s="60"/>
      <c r="C22" s="58"/>
      <c r="D22" s="58"/>
      <c r="E22" s="59"/>
      <c r="F22" s="19"/>
      <c r="G22" s="68"/>
      <c r="H22" s="68"/>
      <c r="I22" s="68"/>
      <c r="J22" s="154"/>
      <c r="K22" s="69" t="s">
        <v>132</v>
      </c>
      <c r="L22" s="149" t="s">
        <v>37</v>
      </c>
      <c r="M22" s="149"/>
      <c r="N22" s="149"/>
      <c r="O22" s="150"/>
      <c r="P22" s="69" t="s">
        <v>97</v>
      </c>
      <c r="Q22" s="149" t="s">
        <v>85</v>
      </c>
      <c r="R22" s="149"/>
      <c r="S22" s="150"/>
      <c r="T22" s="12"/>
      <c r="U22" s="12"/>
      <c r="V22" s="12"/>
      <c r="W22" s="29"/>
      <c r="X22" s="36"/>
      <c r="Y22" s="12"/>
      <c r="Z22" s="12"/>
      <c r="AA22" s="12"/>
      <c r="AB22" s="12"/>
      <c r="AC22" s="12"/>
      <c r="AD22" s="12"/>
      <c r="AE22" s="12"/>
    </row>
    <row r="23" spans="12:31" ht="15.75" thickBot="1">
      <c r="L23" s="18"/>
      <c r="M23" s="18"/>
      <c r="Q23" s="1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19" ht="21.75" thickBot="1">
      <c r="B24" s="124" t="s">
        <v>197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2:17" ht="15">
      <c r="L25" s="18"/>
      <c r="M25" s="18"/>
      <c r="Q25" s="18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</sheetData>
  <sheetProtection/>
  <mergeCells count="83">
    <mergeCell ref="P16:R16"/>
    <mergeCell ref="B2:S2"/>
    <mergeCell ref="B24:S24"/>
    <mergeCell ref="B21:E21"/>
    <mergeCell ref="G21:J21"/>
    <mergeCell ref="L21:O21"/>
    <mergeCell ref="Q21:S21"/>
    <mergeCell ref="L22:O22"/>
    <mergeCell ref="Q22:S22"/>
    <mergeCell ref="B19:E19"/>
    <mergeCell ref="G19:J19"/>
    <mergeCell ref="L19:O19"/>
    <mergeCell ref="Q19:S19"/>
    <mergeCell ref="B20:E20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W4:X4"/>
    <mergeCell ref="B5:C5"/>
    <mergeCell ref="F5:G5"/>
    <mergeCell ref="K5:L5"/>
    <mergeCell ref="P5:Q5"/>
    <mergeCell ref="U5:V5"/>
    <mergeCell ref="W5:X5"/>
    <mergeCell ref="B4:E4"/>
    <mergeCell ref="F4:J4"/>
    <mergeCell ref="K4:O4"/>
    <mergeCell ref="P4:S4"/>
    <mergeCell ref="U4:V4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AK3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7.8515625" style="0" customWidth="1"/>
    <col min="18" max="18" width="6.57421875" style="0" customWidth="1"/>
    <col min="19" max="19" width="8.00390625" style="0" customWidth="1"/>
    <col min="20" max="20" width="4.5742187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201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</v>
      </c>
      <c r="G6" s="102"/>
      <c r="H6" s="23"/>
      <c r="I6" s="26"/>
      <c r="J6" s="2">
        <v>7</v>
      </c>
      <c r="K6" s="106" t="s">
        <v>59</v>
      </c>
      <c r="L6" s="106"/>
      <c r="M6" s="38"/>
      <c r="N6" s="26"/>
      <c r="O6" s="2">
        <v>7</v>
      </c>
      <c r="P6" s="101" t="s">
        <v>99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158" t="s">
        <v>39</v>
      </c>
      <c r="G7" s="158"/>
      <c r="H7" s="24"/>
      <c r="I7" s="27"/>
      <c r="J7" s="2">
        <v>7</v>
      </c>
      <c r="K7" s="77" t="s">
        <v>160</v>
      </c>
      <c r="L7" s="77"/>
      <c r="M7" s="39"/>
      <c r="N7" s="27"/>
      <c r="O7" s="2">
        <v>7</v>
      </c>
      <c r="P7" s="89" t="s">
        <v>96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38</v>
      </c>
      <c r="G8" s="90"/>
      <c r="H8" s="24"/>
      <c r="I8" s="27"/>
      <c r="J8" s="2">
        <v>7</v>
      </c>
      <c r="K8" s="77" t="s">
        <v>161</v>
      </c>
      <c r="L8" s="77"/>
      <c r="M8" s="39"/>
      <c r="N8" s="27"/>
      <c r="O8" s="2">
        <v>7</v>
      </c>
      <c r="P8" s="89" t="s">
        <v>87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62</v>
      </c>
      <c r="L9" s="77"/>
      <c r="M9" s="39"/>
      <c r="N9" s="27"/>
      <c r="O9" s="2">
        <v>7</v>
      </c>
      <c r="P9" s="75" t="s">
        <v>165</v>
      </c>
      <c r="Q9" s="76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104</v>
      </c>
      <c r="G10" s="90"/>
      <c r="H10" s="24"/>
      <c r="I10" s="27"/>
      <c r="J10" s="2">
        <v>7</v>
      </c>
      <c r="K10" s="77" t="s">
        <v>74</v>
      </c>
      <c r="L10" s="77"/>
      <c r="M10" s="39"/>
      <c r="N10" s="27"/>
      <c r="O10" s="2">
        <v>7</v>
      </c>
      <c r="P10" s="89" t="s">
        <v>100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63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3" t="s">
        <v>15</v>
      </c>
      <c r="G18" s="87" t="s">
        <v>17</v>
      </c>
      <c r="H18" s="87"/>
      <c r="I18" s="87"/>
      <c r="J18" s="88"/>
      <c r="K18" s="53" t="s">
        <v>15</v>
      </c>
      <c r="L18" s="87" t="s">
        <v>17</v>
      </c>
      <c r="M18" s="87"/>
      <c r="N18" s="87"/>
      <c r="O18" s="88"/>
      <c r="P18" s="53" t="s">
        <v>15</v>
      </c>
      <c r="Q18" s="87" t="s">
        <v>17</v>
      </c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152" t="s">
        <v>162</v>
      </c>
      <c r="G19" s="151" t="s">
        <v>149</v>
      </c>
      <c r="H19" s="151"/>
      <c r="I19" s="151"/>
      <c r="J19" s="123"/>
      <c r="K19" s="63" t="s">
        <v>163</v>
      </c>
      <c r="L19" s="78" t="s">
        <v>78</v>
      </c>
      <c r="M19" s="78"/>
      <c r="N19" s="78"/>
      <c r="O19" s="79"/>
      <c r="P19" s="63" t="s">
        <v>133</v>
      </c>
      <c r="Q19" s="78" t="s">
        <v>166</v>
      </c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9" t="s">
        <v>32</v>
      </c>
      <c r="G20" s="151" t="s">
        <v>77</v>
      </c>
      <c r="H20" s="151"/>
      <c r="I20" s="151"/>
      <c r="J20" s="123"/>
      <c r="K20" s="64" t="s">
        <v>164</v>
      </c>
      <c r="L20" s="78" t="s">
        <v>153</v>
      </c>
      <c r="M20" s="78"/>
      <c r="N20" s="78"/>
      <c r="O20" s="79"/>
      <c r="P20" s="64" t="s">
        <v>84</v>
      </c>
      <c r="Q20" s="78" t="s">
        <v>167</v>
      </c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159" t="s">
        <v>16</v>
      </c>
      <c r="G21" s="156" t="s">
        <v>150</v>
      </c>
      <c r="H21" s="156"/>
      <c r="I21" s="156"/>
      <c r="J21" s="74"/>
      <c r="K21" s="65" t="s">
        <v>152</v>
      </c>
      <c r="L21" s="80" t="s">
        <v>131</v>
      </c>
      <c r="M21" s="80"/>
      <c r="N21" s="80"/>
      <c r="O21" s="81"/>
      <c r="P21" s="65" t="s">
        <v>92</v>
      </c>
      <c r="Q21" s="80" t="s">
        <v>86</v>
      </c>
      <c r="R21" s="80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" customHeight="1">
      <c r="B22" s="55"/>
      <c r="C22" s="56"/>
      <c r="D22" s="56"/>
      <c r="E22" s="57"/>
      <c r="F22" s="9"/>
      <c r="G22" s="155"/>
      <c r="H22" s="155"/>
      <c r="I22" s="155"/>
      <c r="J22" s="66"/>
      <c r="K22" s="65"/>
      <c r="L22" s="80" t="s">
        <v>37</v>
      </c>
      <c r="M22" s="80"/>
      <c r="N22" s="80"/>
      <c r="O22" s="81"/>
      <c r="P22" s="65" t="s">
        <v>97</v>
      </c>
      <c r="Q22" s="80" t="s">
        <v>85</v>
      </c>
      <c r="R22" s="80"/>
      <c r="S22" s="81"/>
      <c r="T22" s="12"/>
      <c r="U22" s="12"/>
      <c r="V22" s="12"/>
      <c r="W22" s="29"/>
      <c r="X22" s="36"/>
      <c r="Y22" s="12"/>
      <c r="Z22" s="12"/>
      <c r="AA22" s="12"/>
      <c r="AB22" s="12"/>
      <c r="AC22" s="12"/>
      <c r="AD22" s="12"/>
      <c r="AE22" s="12"/>
    </row>
    <row r="23" spans="2:31" ht="15" customHeight="1" thickBot="1">
      <c r="B23" s="60"/>
      <c r="C23" s="58"/>
      <c r="D23" s="58"/>
      <c r="E23" s="59"/>
      <c r="F23" s="19"/>
      <c r="G23" s="68"/>
      <c r="H23" s="68"/>
      <c r="I23" s="68"/>
      <c r="J23" s="154"/>
      <c r="K23" s="69"/>
      <c r="L23" s="58"/>
      <c r="M23" s="58"/>
      <c r="N23" s="58"/>
      <c r="O23" s="59"/>
      <c r="P23" s="69"/>
      <c r="Q23" s="149" t="s">
        <v>157</v>
      </c>
      <c r="R23" s="149"/>
      <c r="S23" s="150"/>
      <c r="T23" s="12"/>
      <c r="U23" s="12"/>
      <c r="V23" s="12"/>
      <c r="W23" s="29"/>
      <c r="X23" s="36"/>
      <c r="Y23" s="12"/>
      <c r="Z23" s="12"/>
      <c r="AA23" s="12"/>
      <c r="AB23" s="12"/>
      <c r="AC23" s="12"/>
      <c r="AD23" s="12"/>
      <c r="AE23" s="12"/>
    </row>
    <row r="24" spans="12:31" ht="15.75" thickBot="1">
      <c r="L24" s="18"/>
      <c r="M24" s="18"/>
      <c r="Q24" s="1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19" ht="21.75" thickBot="1">
      <c r="B25" s="124" t="s">
        <v>197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  <row r="33" spans="12:17" ht="15">
      <c r="L33" s="18"/>
      <c r="M33" s="18"/>
      <c r="Q33" s="18"/>
    </row>
  </sheetData>
  <sheetProtection/>
  <mergeCells count="84">
    <mergeCell ref="Q23:S23"/>
    <mergeCell ref="P16:R16"/>
    <mergeCell ref="B2:S2"/>
    <mergeCell ref="B25:S25"/>
    <mergeCell ref="B21:E21"/>
    <mergeCell ref="G21:J21"/>
    <mergeCell ref="L21:O21"/>
    <mergeCell ref="Q21:S21"/>
    <mergeCell ref="L22:O22"/>
    <mergeCell ref="Q22:S22"/>
    <mergeCell ref="B19:E19"/>
    <mergeCell ref="G19:J19"/>
    <mergeCell ref="L19:O19"/>
    <mergeCell ref="Q19:S19"/>
    <mergeCell ref="B20:E20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W4:X4"/>
    <mergeCell ref="B5:C5"/>
    <mergeCell ref="F5:G5"/>
    <mergeCell ref="K5:L5"/>
    <mergeCell ref="P5:Q5"/>
    <mergeCell ref="U5:V5"/>
    <mergeCell ref="W5:X5"/>
    <mergeCell ref="B4:E4"/>
    <mergeCell ref="F4:J4"/>
    <mergeCell ref="K4:O4"/>
    <mergeCell ref="P4:S4"/>
    <mergeCell ref="U4:V4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2:AK32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7.57421875" style="0" customWidth="1"/>
    <col min="18" max="18" width="6.57421875" style="0" customWidth="1"/>
    <col min="19" max="19" width="8.00390625" style="0" customWidth="1"/>
    <col min="20" max="20" width="4.281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202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</v>
      </c>
      <c r="G6" s="102"/>
      <c r="H6" s="23"/>
      <c r="I6" s="26"/>
      <c r="J6" s="2">
        <v>7</v>
      </c>
      <c r="K6" s="106" t="s">
        <v>147</v>
      </c>
      <c r="L6" s="106"/>
      <c r="M6" s="38"/>
      <c r="N6" s="26"/>
      <c r="O6" s="2">
        <v>7</v>
      </c>
      <c r="P6" s="101" t="s">
        <v>99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6</v>
      </c>
      <c r="G7" s="90"/>
      <c r="H7" s="24"/>
      <c r="I7" s="27"/>
      <c r="J7" s="2">
        <v>7</v>
      </c>
      <c r="K7" s="77" t="s">
        <v>160</v>
      </c>
      <c r="L7" s="77"/>
      <c r="M7" s="39"/>
      <c r="N7" s="27"/>
      <c r="O7" s="2">
        <v>7</v>
      </c>
      <c r="P7" s="89" t="s">
        <v>88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38</v>
      </c>
      <c r="G8" s="90"/>
      <c r="H8" s="24"/>
      <c r="I8" s="27"/>
      <c r="J8" s="2">
        <v>7</v>
      </c>
      <c r="K8" s="77" t="s">
        <v>161</v>
      </c>
      <c r="L8" s="77"/>
      <c r="M8" s="39"/>
      <c r="N8" s="27"/>
      <c r="O8" s="2">
        <v>7</v>
      </c>
      <c r="P8" s="89" t="s">
        <v>87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62</v>
      </c>
      <c r="L9" s="77"/>
      <c r="M9" s="39"/>
      <c r="N9" s="27"/>
      <c r="O9" s="2">
        <v>7</v>
      </c>
      <c r="P9" s="77" t="s">
        <v>170</v>
      </c>
      <c r="Q9" s="77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105</v>
      </c>
      <c r="G10" s="90"/>
      <c r="H10" s="24"/>
      <c r="I10" s="27"/>
      <c r="J10" s="2">
        <v>7</v>
      </c>
      <c r="K10" s="77" t="s">
        <v>65</v>
      </c>
      <c r="L10" s="77"/>
      <c r="M10" s="39"/>
      <c r="N10" s="27"/>
      <c r="O10" s="2">
        <v>7</v>
      </c>
      <c r="P10" s="89" t="s">
        <v>100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111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3" t="s">
        <v>15</v>
      </c>
      <c r="G18" s="87" t="s">
        <v>17</v>
      </c>
      <c r="H18" s="87"/>
      <c r="I18" s="87"/>
      <c r="J18" s="87"/>
      <c r="K18" s="53" t="s">
        <v>15</v>
      </c>
      <c r="L18" s="87" t="s">
        <v>17</v>
      </c>
      <c r="M18" s="87"/>
      <c r="N18" s="87"/>
      <c r="O18" s="88"/>
      <c r="P18" s="53" t="s">
        <v>15</v>
      </c>
      <c r="Q18" s="87" t="s">
        <v>17</v>
      </c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152" t="s">
        <v>23</v>
      </c>
      <c r="G19" s="151" t="s">
        <v>40</v>
      </c>
      <c r="H19" s="151"/>
      <c r="I19" s="151"/>
      <c r="J19" s="151"/>
      <c r="K19" s="63" t="s">
        <v>58</v>
      </c>
      <c r="L19" s="78" t="s">
        <v>78</v>
      </c>
      <c r="M19" s="78"/>
      <c r="N19" s="78"/>
      <c r="O19" s="79"/>
      <c r="P19" s="63" t="s">
        <v>133</v>
      </c>
      <c r="Q19" s="78" t="s">
        <v>171</v>
      </c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9" t="s">
        <v>36</v>
      </c>
      <c r="G20" s="151" t="s">
        <v>77</v>
      </c>
      <c r="H20" s="151"/>
      <c r="I20" s="151"/>
      <c r="J20" s="151"/>
      <c r="K20" s="64" t="s">
        <v>164</v>
      </c>
      <c r="L20" s="78" t="s">
        <v>169</v>
      </c>
      <c r="M20" s="78"/>
      <c r="N20" s="78"/>
      <c r="O20" s="79"/>
      <c r="P20" s="64" t="s">
        <v>94</v>
      </c>
      <c r="Q20" s="78" t="s">
        <v>167</v>
      </c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9" t="s">
        <v>16</v>
      </c>
      <c r="G21" s="156"/>
      <c r="H21" s="156"/>
      <c r="I21" s="156"/>
      <c r="J21" s="156"/>
      <c r="K21" s="65" t="s">
        <v>126</v>
      </c>
      <c r="L21" s="80" t="s">
        <v>66</v>
      </c>
      <c r="M21" s="80"/>
      <c r="N21" s="80"/>
      <c r="O21" s="81"/>
      <c r="P21" s="65" t="s">
        <v>92</v>
      </c>
      <c r="Q21" s="80" t="s">
        <v>157</v>
      </c>
      <c r="R21" s="80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" customHeight="1" thickBot="1">
      <c r="B22" s="60"/>
      <c r="C22" s="58"/>
      <c r="D22" s="58"/>
      <c r="E22" s="59"/>
      <c r="F22" s="19"/>
      <c r="G22" s="68"/>
      <c r="H22" s="68"/>
      <c r="I22" s="68"/>
      <c r="J22" s="68"/>
      <c r="K22" s="69" t="s">
        <v>168</v>
      </c>
      <c r="L22" s="149"/>
      <c r="M22" s="149"/>
      <c r="N22" s="149"/>
      <c r="O22" s="150"/>
      <c r="P22" s="69" t="s">
        <v>97</v>
      </c>
      <c r="Q22" s="149"/>
      <c r="R22" s="149"/>
      <c r="S22" s="150"/>
      <c r="T22" s="12"/>
      <c r="U22" s="12"/>
      <c r="V22" s="12"/>
      <c r="W22" s="29"/>
      <c r="X22" s="36"/>
      <c r="Y22" s="12"/>
      <c r="Z22" s="12"/>
      <c r="AA22" s="12"/>
      <c r="AB22" s="12"/>
      <c r="AC22" s="12"/>
      <c r="AD22" s="12"/>
      <c r="AE22" s="12"/>
    </row>
    <row r="23" spans="12:31" ht="15.75" thickBot="1">
      <c r="L23" s="18"/>
      <c r="M23" s="18"/>
      <c r="Q23" s="1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19" ht="21.75" thickBot="1">
      <c r="B24" s="124" t="s">
        <v>197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2:17" ht="15">
      <c r="L25" s="18"/>
      <c r="M25" s="18"/>
      <c r="Q25" s="18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</sheetData>
  <sheetProtection/>
  <mergeCells count="83">
    <mergeCell ref="P16:R16"/>
    <mergeCell ref="B2:S2"/>
    <mergeCell ref="B24:S24"/>
    <mergeCell ref="B21:E21"/>
    <mergeCell ref="G21:J21"/>
    <mergeCell ref="L21:O21"/>
    <mergeCell ref="Q21:S21"/>
    <mergeCell ref="L22:O22"/>
    <mergeCell ref="Q22:S22"/>
    <mergeCell ref="B19:E19"/>
    <mergeCell ref="G19:J19"/>
    <mergeCell ref="L19:O19"/>
    <mergeCell ref="Q19:S19"/>
    <mergeCell ref="B20:E20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W4:X4"/>
    <mergeCell ref="B5:C5"/>
    <mergeCell ref="F5:G5"/>
    <mergeCell ref="K5:L5"/>
    <mergeCell ref="P5:Q5"/>
    <mergeCell ref="U5:V5"/>
    <mergeCell ref="W5:X5"/>
    <mergeCell ref="B4:E4"/>
    <mergeCell ref="F4:J4"/>
    <mergeCell ref="K4:O4"/>
    <mergeCell ref="P4:S4"/>
    <mergeCell ref="U4:V4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AK31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57421875" style="0" customWidth="1"/>
    <col min="19" max="19" width="8.00390625" style="0" customWidth="1"/>
    <col min="20" max="20" width="4.8515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203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104</v>
      </c>
      <c r="G6" s="102"/>
      <c r="H6" s="23"/>
      <c r="I6" s="26"/>
      <c r="J6" s="2">
        <v>7</v>
      </c>
      <c r="K6" s="106" t="s">
        <v>176</v>
      </c>
      <c r="L6" s="106"/>
      <c r="M6" s="38"/>
      <c r="N6" s="26"/>
      <c r="O6" s="2">
        <v>7</v>
      </c>
      <c r="P6" s="101" t="s">
        <v>80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6</v>
      </c>
      <c r="G7" s="90"/>
      <c r="H7" s="24"/>
      <c r="I7" s="27"/>
      <c r="J7" s="2">
        <v>7</v>
      </c>
      <c r="K7" s="77" t="s">
        <v>44</v>
      </c>
      <c r="L7" s="77"/>
      <c r="M7" s="39"/>
      <c r="N7" s="27"/>
      <c r="O7" s="2">
        <v>7</v>
      </c>
      <c r="P7" s="89" t="s">
        <v>177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5</v>
      </c>
      <c r="G8" s="90"/>
      <c r="H8" s="24"/>
      <c r="I8" s="27"/>
      <c r="J8" s="2">
        <v>7</v>
      </c>
      <c r="K8" s="77" t="s">
        <v>45</v>
      </c>
      <c r="L8" s="77"/>
      <c r="M8" s="39"/>
      <c r="N8" s="27"/>
      <c r="O8" s="2">
        <v>7</v>
      </c>
      <c r="P8" s="89" t="s">
        <v>178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7</v>
      </c>
      <c r="C9" s="90"/>
      <c r="D9" s="24"/>
      <c r="E9" s="2">
        <v>7</v>
      </c>
      <c r="F9" s="90" t="s">
        <v>76</v>
      </c>
      <c r="G9" s="90"/>
      <c r="H9" s="24"/>
      <c r="I9" s="27"/>
      <c r="J9" s="2">
        <v>7</v>
      </c>
      <c r="K9" s="77" t="s">
        <v>172</v>
      </c>
      <c r="L9" s="77"/>
      <c r="M9" s="39"/>
      <c r="N9" s="27"/>
      <c r="O9" s="2">
        <v>7</v>
      </c>
      <c r="P9" s="77" t="s">
        <v>89</v>
      </c>
      <c r="Q9" s="77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105</v>
      </c>
      <c r="G10" s="90"/>
      <c r="H10" s="24"/>
      <c r="I10" s="27"/>
      <c r="J10" s="2">
        <v>7</v>
      </c>
      <c r="K10" s="77" t="s">
        <v>74</v>
      </c>
      <c r="L10" s="77"/>
      <c r="M10" s="39"/>
      <c r="N10" s="27"/>
      <c r="O10" s="2">
        <v>7</v>
      </c>
      <c r="P10" s="89" t="s">
        <v>99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106</v>
      </c>
      <c r="G11" s="90"/>
      <c r="H11" s="24"/>
      <c r="I11" s="27"/>
      <c r="J11" s="2">
        <v>7</v>
      </c>
      <c r="K11" s="77" t="s">
        <v>111</v>
      </c>
      <c r="L11" s="77"/>
      <c r="M11" s="39"/>
      <c r="N11" s="27"/>
      <c r="O11" s="2">
        <v>7</v>
      </c>
      <c r="P11" s="75" t="s">
        <v>120</v>
      </c>
      <c r="Q11" s="76"/>
      <c r="R11" s="45"/>
      <c r="S11" s="2">
        <v>3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3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142" t="s">
        <v>20</v>
      </c>
      <c r="Q12" s="143"/>
      <c r="R12" s="45"/>
      <c r="S12" s="2">
        <v>7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7</v>
      </c>
      <c r="AH12" s="43"/>
      <c r="AI12" s="12"/>
      <c r="AJ12" s="12"/>
      <c r="AK12" s="12"/>
    </row>
    <row r="13" spans="2:37" ht="30" customHeight="1">
      <c r="B13" s="89" t="s">
        <v>107</v>
      </c>
      <c r="C13" s="92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48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7"/>
      <c r="F18" s="53" t="s">
        <v>15</v>
      </c>
      <c r="G18" s="87" t="s">
        <v>17</v>
      </c>
      <c r="H18" s="87"/>
      <c r="I18" s="87"/>
      <c r="J18" s="88"/>
      <c r="K18" s="54" t="s">
        <v>15</v>
      </c>
      <c r="L18" s="87" t="s">
        <v>17</v>
      </c>
      <c r="M18" s="87"/>
      <c r="N18" s="87"/>
      <c r="O18" s="88"/>
      <c r="P18" s="53" t="s">
        <v>15</v>
      </c>
      <c r="Q18" s="87" t="s">
        <v>17</v>
      </c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4"/>
      <c r="F19" s="55" t="s">
        <v>29</v>
      </c>
      <c r="G19" s="151" t="s">
        <v>40</v>
      </c>
      <c r="H19" s="151"/>
      <c r="I19" s="151"/>
      <c r="J19" s="123"/>
      <c r="K19" s="72" t="s">
        <v>173</v>
      </c>
      <c r="L19" s="78" t="s">
        <v>153</v>
      </c>
      <c r="M19" s="78"/>
      <c r="N19" s="78"/>
      <c r="O19" s="79"/>
      <c r="P19" s="63" t="s">
        <v>179</v>
      </c>
      <c r="Q19" s="78" t="s">
        <v>159</v>
      </c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4"/>
      <c r="F20" s="9" t="s">
        <v>108</v>
      </c>
      <c r="G20" s="151" t="s">
        <v>18</v>
      </c>
      <c r="H20" s="151"/>
      <c r="I20" s="151"/>
      <c r="J20" s="123"/>
      <c r="K20" s="157" t="s">
        <v>174</v>
      </c>
      <c r="L20" s="78" t="s">
        <v>52</v>
      </c>
      <c r="M20" s="78"/>
      <c r="N20" s="78"/>
      <c r="O20" s="79"/>
      <c r="P20" s="65" t="s">
        <v>92</v>
      </c>
      <c r="Q20" s="78" t="s">
        <v>85</v>
      </c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48"/>
      <c r="C21" s="149"/>
      <c r="D21" s="149"/>
      <c r="E21" s="149"/>
      <c r="F21" s="19" t="s">
        <v>16</v>
      </c>
      <c r="G21" s="147" t="s">
        <v>150</v>
      </c>
      <c r="H21" s="147"/>
      <c r="I21" s="147"/>
      <c r="J21" s="153"/>
      <c r="K21" s="160" t="s">
        <v>175</v>
      </c>
      <c r="L21" s="149" t="s">
        <v>114</v>
      </c>
      <c r="M21" s="149"/>
      <c r="N21" s="149"/>
      <c r="O21" s="150"/>
      <c r="P21" s="161"/>
      <c r="Q21" s="149" t="s">
        <v>119</v>
      </c>
      <c r="R21" s="149"/>
      <c r="S21" s="150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12:31" ht="15.75" thickBot="1">
      <c r="L22" s="18"/>
      <c r="M22" s="18"/>
      <c r="Q22" s="18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19" ht="21.75" thickBot="1">
      <c r="B23" s="124" t="s">
        <v>197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12:17" ht="15">
      <c r="L24" s="18"/>
      <c r="M24" s="18"/>
      <c r="Q24" s="18"/>
    </row>
    <row r="25" spans="12:17" ht="15">
      <c r="L25" s="18"/>
      <c r="M25" s="18"/>
      <c r="Q25" s="18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</sheetData>
  <sheetProtection/>
  <mergeCells count="81">
    <mergeCell ref="P16:R16"/>
    <mergeCell ref="B2:S2"/>
    <mergeCell ref="B23:S23"/>
    <mergeCell ref="B21:E21"/>
    <mergeCell ref="G21:J21"/>
    <mergeCell ref="L21:O21"/>
    <mergeCell ref="Q21:S21"/>
    <mergeCell ref="B19:E19"/>
    <mergeCell ref="G19:J19"/>
    <mergeCell ref="L19:O19"/>
    <mergeCell ref="Q19:S19"/>
    <mergeCell ref="B20:E20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W4:X4"/>
    <mergeCell ref="B5:C5"/>
    <mergeCell ref="F5:G5"/>
    <mergeCell ref="K5:L5"/>
    <mergeCell ref="P5:Q5"/>
    <mergeCell ref="U5:V5"/>
    <mergeCell ref="W5:X5"/>
    <mergeCell ref="B4:E4"/>
    <mergeCell ref="F4:J4"/>
    <mergeCell ref="K4:O4"/>
    <mergeCell ref="P4:S4"/>
    <mergeCell ref="U4:V4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2:AK3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57421875" style="0" customWidth="1"/>
    <col min="19" max="19" width="8.00390625" style="0" customWidth="1"/>
    <col min="20" max="20" width="4.5742187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7" t="s">
        <v>204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43</v>
      </c>
      <c r="L4" s="104"/>
      <c r="M4" s="104"/>
      <c r="N4" s="104"/>
      <c r="O4" s="105"/>
      <c r="P4" s="103" t="s">
        <v>79</v>
      </c>
      <c r="Q4" s="104"/>
      <c r="R4" s="104"/>
      <c r="S4" s="105"/>
      <c r="U4" s="107" t="s">
        <v>67</v>
      </c>
      <c r="V4" s="107"/>
      <c r="W4" s="107" t="s">
        <v>68</v>
      </c>
      <c r="X4" s="107"/>
    </row>
    <row r="5" spans="2:24" ht="16.5" customHeight="1" thickBot="1">
      <c r="B5" s="99" t="s">
        <v>19</v>
      </c>
      <c r="C5" s="100"/>
      <c r="D5" s="22"/>
      <c r="E5" s="1" t="s">
        <v>1</v>
      </c>
      <c r="F5" s="99" t="s">
        <v>19</v>
      </c>
      <c r="G5" s="100"/>
      <c r="H5" s="22"/>
      <c r="I5" s="25"/>
      <c r="J5" s="1" t="s">
        <v>1</v>
      </c>
      <c r="K5" s="99" t="s">
        <v>19</v>
      </c>
      <c r="L5" s="100"/>
      <c r="M5" s="37"/>
      <c r="N5" s="41"/>
      <c r="O5" s="17" t="s">
        <v>1</v>
      </c>
      <c r="P5" s="99" t="s">
        <v>19</v>
      </c>
      <c r="Q5" s="100"/>
      <c r="R5" s="168"/>
      <c r="S5" s="17" t="s">
        <v>1</v>
      </c>
      <c r="U5" s="97">
        <v>1280</v>
      </c>
      <c r="V5" s="98"/>
      <c r="W5" s="108">
        <v>1600</v>
      </c>
      <c r="X5" s="109"/>
    </row>
    <row r="6" spans="2:37" ht="15.75" customHeight="1">
      <c r="B6" s="101" t="s">
        <v>3</v>
      </c>
      <c r="C6" s="102"/>
      <c r="D6" s="23"/>
      <c r="E6" s="5">
        <v>7</v>
      </c>
      <c r="F6" s="102" t="s">
        <v>10</v>
      </c>
      <c r="G6" s="102"/>
      <c r="H6" s="23"/>
      <c r="I6" s="26"/>
      <c r="J6" s="2">
        <v>7</v>
      </c>
      <c r="K6" s="106" t="s">
        <v>181</v>
      </c>
      <c r="L6" s="106"/>
      <c r="M6" s="38"/>
      <c r="N6" s="26"/>
      <c r="O6" s="2">
        <v>7</v>
      </c>
      <c r="P6" s="101" t="s">
        <v>189</v>
      </c>
      <c r="Q6" s="102"/>
      <c r="R6" s="165"/>
      <c r="S6" s="2">
        <v>7</v>
      </c>
      <c r="T6" s="6" t="b">
        <v>0</v>
      </c>
      <c r="U6" s="6">
        <f>IF(T6,E6,0)</f>
        <v>0</v>
      </c>
      <c r="V6" s="6" t="b">
        <v>0</v>
      </c>
      <c r="W6" s="6">
        <f>IF(V6,J6,0)</f>
        <v>0</v>
      </c>
      <c r="X6" s="43" t="b">
        <v>0</v>
      </c>
      <c r="Y6" s="6">
        <f>IF(X6,J6,0)</f>
        <v>0</v>
      </c>
      <c r="Z6" s="6" t="b">
        <v>0</v>
      </c>
      <c r="AA6" s="6">
        <f>IF(Z6,O6,0)</f>
        <v>0</v>
      </c>
      <c r="AB6" s="6" t="b">
        <v>0</v>
      </c>
      <c r="AC6" s="6">
        <f>IF(AB6,O6,0)</f>
        <v>0</v>
      </c>
      <c r="AD6" s="43" t="b">
        <v>0</v>
      </c>
      <c r="AE6" s="6">
        <f>IF(AD6,S6,0)</f>
        <v>0</v>
      </c>
      <c r="AF6" s="43" t="b">
        <v>1</v>
      </c>
      <c r="AG6" s="6">
        <f aca="true" t="shared" si="0" ref="AG6:AG15">IF(AF6,S6,0)</f>
        <v>7</v>
      </c>
      <c r="AH6" s="43"/>
      <c r="AI6" s="12"/>
      <c r="AJ6" s="12"/>
      <c r="AK6" s="12"/>
    </row>
    <row r="7" spans="2:37" ht="15.75" customHeight="1">
      <c r="B7" s="89" t="s">
        <v>4</v>
      </c>
      <c r="C7" s="90"/>
      <c r="D7" s="24"/>
      <c r="E7" s="2">
        <v>8</v>
      </c>
      <c r="F7" s="90" t="s">
        <v>28</v>
      </c>
      <c r="G7" s="90"/>
      <c r="H7" s="24"/>
      <c r="I7" s="27"/>
      <c r="J7" s="2">
        <v>7</v>
      </c>
      <c r="K7" s="77" t="s">
        <v>182</v>
      </c>
      <c r="L7" s="77"/>
      <c r="M7" s="39"/>
      <c r="N7" s="27"/>
      <c r="O7" s="2">
        <v>7</v>
      </c>
      <c r="P7" s="89" t="s">
        <v>190</v>
      </c>
      <c r="Q7" s="92"/>
      <c r="R7" s="45"/>
      <c r="S7" s="2">
        <v>7</v>
      </c>
      <c r="T7" s="6" t="b">
        <v>0</v>
      </c>
      <c r="U7" s="6">
        <f>IF(T7,E7,0)</f>
        <v>0</v>
      </c>
      <c r="V7" s="6" t="b">
        <v>0</v>
      </c>
      <c r="W7" s="6">
        <f>IF(V7,J7,0)</f>
        <v>0</v>
      </c>
      <c r="X7" s="43" t="b">
        <v>0</v>
      </c>
      <c r="Y7" s="6">
        <f>IF(X7,J7,0)</f>
        <v>0</v>
      </c>
      <c r="Z7" s="6" t="b">
        <v>0</v>
      </c>
      <c r="AA7" s="6">
        <f>IF(Z7,O7,0)</f>
        <v>0</v>
      </c>
      <c r="AB7" s="6" t="b">
        <v>0</v>
      </c>
      <c r="AC7" s="6">
        <f>IF(AB7,O7,0)</f>
        <v>0</v>
      </c>
      <c r="AD7" s="44" t="b">
        <v>0</v>
      </c>
      <c r="AE7" s="6">
        <f aca="true" t="shared" si="1" ref="AE7:AE15">IF(AD7,S7,0)</f>
        <v>0</v>
      </c>
      <c r="AF7" s="44" t="b">
        <v>1</v>
      </c>
      <c r="AG7" s="6">
        <f t="shared" si="0"/>
        <v>7</v>
      </c>
      <c r="AH7" s="43"/>
      <c r="AI7" s="12"/>
      <c r="AJ7" s="12"/>
      <c r="AK7" s="12"/>
    </row>
    <row r="8" spans="2:37" ht="15.75" customHeight="1">
      <c r="B8" s="89" t="s">
        <v>30</v>
      </c>
      <c r="C8" s="90"/>
      <c r="D8" s="24"/>
      <c r="E8" s="2">
        <v>7</v>
      </c>
      <c r="F8" s="90" t="s">
        <v>39</v>
      </c>
      <c r="G8" s="90"/>
      <c r="H8" s="24"/>
      <c r="I8" s="27"/>
      <c r="J8" s="2">
        <v>7</v>
      </c>
      <c r="K8" s="77" t="s">
        <v>72</v>
      </c>
      <c r="L8" s="77"/>
      <c r="M8" s="39"/>
      <c r="N8" s="27"/>
      <c r="O8" s="2">
        <v>7</v>
      </c>
      <c r="P8" s="89" t="s">
        <v>60</v>
      </c>
      <c r="Q8" s="92"/>
      <c r="R8" s="45"/>
      <c r="S8" s="2">
        <v>7</v>
      </c>
      <c r="T8" s="6" t="b">
        <v>0</v>
      </c>
      <c r="U8" s="6">
        <f>IF(T8,E8,0)</f>
        <v>0</v>
      </c>
      <c r="V8" s="6" t="b">
        <v>0</v>
      </c>
      <c r="W8" s="6">
        <f>IF(V8,J8,0)</f>
        <v>0</v>
      </c>
      <c r="X8" s="43" t="b">
        <v>0</v>
      </c>
      <c r="Y8" s="6">
        <f>IF(X8,J8,0)</f>
        <v>0</v>
      </c>
      <c r="Z8" s="6" t="b">
        <v>0</v>
      </c>
      <c r="AA8" s="6">
        <f>IF(Z8,O8,0)</f>
        <v>0</v>
      </c>
      <c r="AB8" s="6" t="b">
        <v>0</v>
      </c>
      <c r="AC8" s="6">
        <f>IF(AB8,O8,0)</f>
        <v>0</v>
      </c>
      <c r="AD8" s="43" t="b">
        <v>0</v>
      </c>
      <c r="AE8" s="6">
        <f t="shared" si="1"/>
        <v>0</v>
      </c>
      <c r="AF8" s="43" t="b">
        <v>1</v>
      </c>
      <c r="AG8" s="6">
        <f t="shared" si="0"/>
        <v>7</v>
      </c>
      <c r="AH8" s="43"/>
      <c r="AI8" s="12"/>
      <c r="AJ8" s="12"/>
      <c r="AK8" s="12"/>
    </row>
    <row r="9" spans="2:37" ht="15.75" customHeight="1">
      <c r="B9" s="89" t="s">
        <v>106</v>
      </c>
      <c r="C9" s="90"/>
      <c r="D9" s="24"/>
      <c r="E9" s="2">
        <v>7</v>
      </c>
      <c r="F9" s="90" t="s">
        <v>8</v>
      </c>
      <c r="G9" s="90"/>
      <c r="H9" s="24"/>
      <c r="I9" s="27"/>
      <c r="J9" s="2">
        <v>7</v>
      </c>
      <c r="K9" s="77" t="s">
        <v>183</v>
      </c>
      <c r="L9" s="77"/>
      <c r="M9" s="39"/>
      <c r="N9" s="27"/>
      <c r="O9" s="2">
        <v>7</v>
      </c>
      <c r="P9" s="77" t="s">
        <v>191</v>
      </c>
      <c r="Q9" s="77"/>
      <c r="R9" s="45"/>
      <c r="S9" s="2">
        <v>7</v>
      </c>
      <c r="T9" s="6" t="b">
        <v>0</v>
      </c>
      <c r="U9" s="6">
        <f>IF(T9,E9,0)</f>
        <v>0</v>
      </c>
      <c r="V9" s="6" t="b">
        <v>0</v>
      </c>
      <c r="W9" s="6">
        <f>IF(V9,J9,0)</f>
        <v>0</v>
      </c>
      <c r="X9" s="43" t="b">
        <v>0</v>
      </c>
      <c r="Y9" s="6">
        <f>IF(X9,J9,0)</f>
        <v>0</v>
      </c>
      <c r="Z9" s="6" t="b">
        <v>0</v>
      </c>
      <c r="AA9" s="6">
        <f>IF(Z9,O9,0)</f>
        <v>0</v>
      </c>
      <c r="AB9" s="6" t="b">
        <v>0</v>
      </c>
      <c r="AC9" s="6">
        <f>IF(AB9,O9,0)</f>
        <v>0</v>
      </c>
      <c r="AD9" s="43" t="b">
        <v>0</v>
      </c>
      <c r="AE9" s="6">
        <f t="shared" si="1"/>
        <v>0</v>
      </c>
      <c r="AF9" s="43" t="b">
        <v>1</v>
      </c>
      <c r="AG9" s="6">
        <f t="shared" si="0"/>
        <v>7</v>
      </c>
      <c r="AH9" s="43"/>
      <c r="AI9" s="12"/>
      <c r="AJ9" s="12"/>
      <c r="AK9" s="12"/>
    </row>
    <row r="10" spans="2:37" ht="15.75" customHeight="1">
      <c r="B10" s="89" t="s">
        <v>9</v>
      </c>
      <c r="C10" s="90"/>
      <c r="D10" s="24"/>
      <c r="E10" s="2">
        <v>8</v>
      </c>
      <c r="F10" s="90" t="s">
        <v>180</v>
      </c>
      <c r="G10" s="90"/>
      <c r="H10" s="24"/>
      <c r="I10" s="27"/>
      <c r="J10" s="2">
        <v>7</v>
      </c>
      <c r="K10" s="77" t="s">
        <v>75</v>
      </c>
      <c r="L10" s="77"/>
      <c r="M10" s="39"/>
      <c r="N10" s="27"/>
      <c r="O10" s="2">
        <v>7</v>
      </c>
      <c r="P10" s="89" t="s">
        <v>192</v>
      </c>
      <c r="Q10" s="92"/>
      <c r="R10" s="45"/>
      <c r="S10" s="2">
        <v>7</v>
      </c>
      <c r="T10" s="6" t="b">
        <v>0</v>
      </c>
      <c r="U10" s="6">
        <f>IF(T10,E10,0)</f>
        <v>0</v>
      </c>
      <c r="V10" s="6" t="b">
        <v>0</v>
      </c>
      <c r="W10" s="6">
        <f>IF(V10,J10,0)</f>
        <v>0</v>
      </c>
      <c r="X10" s="43" t="b">
        <v>0</v>
      </c>
      <c r="Y10" s="6">
        <f>IF(X10,J10,0)</f>
        <v>0</v>
      </c>
      <c r="Z10" s="6" t="b">
        <v>0</v>
      </c>
      <c r="AA10" s="6">
        <f>IF(Z10,O10,0)</f>
        <v>0</v>
      </c>
      <c r="AB10" s="6" t="b">
        <v>0</v>
      </c>
      <c r="AC10" s="6">
        <f>IF(AB10,O10,0)</f>
        <v>0</v>
      </c>
      <c r="AD10" s="43" t="b">
        <v>0</v>
      </c>
      <c r="AE10" s="6">
        <f t="shared" si="1"/>
        <v>0</v>
      </c>
      <c r="AF10" s="43" t="b">
        <v>1</v>
      </c>
      <c r="AG10" s="6">
        <f t="shared" si="0"/>
        <v>7</v>
      </c>
      <c r="AH10" s="43"/>
      <c r="AI10" s="12"/>
      <c r="AJ10" s="12"/>
      <c r="AK10" s="12"/>
    </row>
    <row r="11" spans="2:37" ht="15.75" customHeight="1">
      <c r="B11" s="89" t="s">
        <v>11</v>
      </c>
      <c r="C11" s="90"/>
      <c r="D11" s="24"/>
      <c r="E11" s="2">
        <v>8</v>
      </c>
      <c r="F11" s="90" t="s">
        <v>111</v>
      </c>
      <c r="G11" s="90"/>
      <c r="H11" s="24"/>
      <c r="I11" s="27"/>
      <c r="J11" s="2">
        <v>7</v>
      </c>
      <c r="K11" s="77" t="s">
        <v>184</v>
      </c>
      <c r="L11" s="77"/>
      <c r="M11" s="39"/>
      <c r="N11" s="27"/>
      <c r="O11" s="2">
        <v>7</v>
      </c>
      <c r="P11" s="75" t="s">
        <v>195</v>
      </c>
      <c r="Q11" s="76"/>
      <c r="R11" s="45"/>
      <c r="S11" s="2">
        <v>7</v>
      </c>
      <c r="T11" s="6" t="b">
        <v>0</v>
      </c>
      <c r="U11" s="6">
        <f>IF(T11,E11,0)</f>
        <v>0</v>
      </c>
      <c r="V11" s="6" t="b">
        <v>0</v>
      </c>
      <c r="W11" s="6">
        <f>IF(V11,J11,0)</f>
        <v>0</v>
      </c>
      <c r="X11" s="43" t="b">
        <v>0</v>
      </c>
      <c r="Y11" s="6">
        <f>IF(X11,J11,0)</f>
        <v>0</v>
      </c>
      <c r="Z11" s="6" t="b">
        <v>0</v>
      </c>
      <c r="AA11" s="6">
        <f>IF(Z11,O11,0)</f>
        <v>0</v>
      </c>
      <c r="AB11" s="6" t="b">
        <v>0</v>
      </c>
      <c r="AC11" s="6">
        <f>IF(AB11,O11,0)</f>
        <v>0</v>
      </c>
      <c r="AD11" s="43" t="b">
        <v>0</v>
      </c>
      <c r="AE11" s="6">
        <f t="shared" si="1"/>
        <v>0</v>
      </c>
      <c r="AF11" s="43" t="b">
        <v>1</v>
      </c>
      <c r="AG11" s="6">
        <f t="shared" si="0"/>
        <v>7</v>
      </c>
      <c r="AH11" s="43"/>
      <c r="AI11" s="12"/>
      <c r="AJ11" s="12"/>
      <c r="AK11" s="12"/>
    </row>
    <row r="12" spans="2:37" ht="15.75" customHeight="1">
      <c r="B12" s="89" t="s">
        <v>31</v>
      </c>
      <c r="C12" s="90"/>
      <c r="D12" s="24"/>
      <c r="E12" s="2">
        <v>7</v>
      </c>
      <c r="F12" s="90" t="s">
        <v>20</v>
      </c>
      <c r="G12" s="90"/>
      <c r="H12" s="24"/>
      <c r="I12" s="27"/>
      <c r="J12" s="2">
        <v>7</v>
      </c>
      <c r="K12" s="77" t="s">
        <v>20</v>
      </c>
      <c r="L12" s="77"/>
      <c r="M12" s="40"/>
      <c r="N12" s="27"/>
      <c r="O12" s="2">
        <v>7</v>
      </c>
      <c r="P12" s="75" t="s">
        <v>120</v>
      </c>
      <c r="Q12" s="76"/>
      <c r="R12" s="45"/>
      <c r="S12" s="2">
        <v>3</v>
      </c>
      <c r="T12" s="6" t="b">
        <v>0</v>
      </c>
      <c r="U12" s="6">
        <f>IF(T12,E12,0)</f>
        <v>0</v>
      </c>
      <c r="V12" s="6" t="b">
        <v>0</v>
      </c>
      <c r="W12" s="6">
        <f>IF(V12,J12,0)</f>
        <v>0</v>
      </c>
      <c r="X12" s="43" t="b">
        <v>0</v>
      </c>
      <c r="Y12" s="6">
        <f>IF(X12,J12,0)</f>
        <v>0</v>
      </c>
      <c r="Z12" s="6" t="b">
        <v>0</v>
      </c>
      <c r="AA12" s="6">
        <f>IF(Z12,O12,0)</f>
        <v>0</v>
      </c>
      <c r="AB12" s="6" t="b">
        <v>0</v>
      </c>
      <c r="AC12" s="6">
        <f>IF(AB12,O12,0)</f>
        <v>0</v>
      </c>
      <c r="AD12" s="43" t="b">
        <v>0</v>
      </c>
      <c r="AE12" s="6">
        <f t="shared" si="1"/>
        <v>0</v>
      </c>
      <c r="AF12" s="43" t="b">
        <v>1</v>
      </c>
      <c r="AG12" s="6">
        <f t="shared" si="0"/>
        <v>3</v>
      </c>
      <c r="AH12" s="43"/>
      <c r="AI12" s="12"/>
      <c r="AJ12" s="12"/>
      <c r="AK12" s="12"/>
    </row>
    <row r="13" spans="2:37" ht="30" customHeight="1">
      <c r="B13" s="89" t="s">
        <v>107</v>
      </c>
      <c r="C13" s="90"/>
      <c r="D13" s="24"/>
      <c r="E13" s="2">
        <v>8</v>
      </c>
      <c r="F13" s="90" t="s">
        <v>25</v>
      </c>
      <c r="G13" s="90"/>
      <c r="H13" s="24"/>
      <c r="I13" s="27"/>
      <c r="J13" s="2">
        <v>7</v>
      </c>
      <c r="K13" s="77" t="s">
        <v>25</v>
      </c>
      <c r="L13" s="77"/>
      <c r="M13" s="39"/>
      <c r="N13" s="27"/>
      <c r="O13" s="2">
        <v>7</v>
      </c>
      <c r="P13" s="89" t="s">
        <v>194</v>
      </c>
      <c r="Q13" s="92"/>
      <c r="R13" s="45"/>
      <c r="S13" s="2">
        <v>7</v>
      </c>
      <c r="T13" s="6" t="b">
        <v>0</v>
      </c>
      <c r="U13" s="6">
        <f>IF(T13,E13,0)</f>
        <v>0</v>
      </c>
      <c r="V13" s="6" t="b">
        <v>0</v>
      </c>
      <c r="W13" s="6">
        <f>IF(V13,J13,0)</f>
        <v>0</v>
      </c>
      <c r="X13" s="43" t="b">
        <v>0</v>
      </c>
      <c r="Y13" s="6">
        <f>IF(X13,J13,0)</f>
        <v>0</v>
      </c>
      <c r="Z13" s="6" t="b">
        <v>0</v>
      </c>
      <c r="AA13" s="6">
        <f>IF(Z13,O13,0)</f>
        <v>0</v>
      </c>
      <c r="AB13" s="6" t="b">
        <v>0</v>
      </c>
      <c r="AC13" s="6">
        <f>IF(AB13,O13,0)</f>
        <v>0</v>
      </c>
      <c r="AD13" s="43" t="b">
        <v>0</v>
      </c>
      <c r="AE13" s="6">
        <f t="shared" si="1"/>
        <v>0</v>
      </c>
      <c r="AF13" s="43" t="b">
        <v>1</v>
      </c>
      <c r="AG13" s="6">
        <f t="shared" si="0"/>
        <v>7</v>
      </c>
      <c r="AH13" s="43"/>
      <c r="AI13" s="12"/>
      <c r="AJ13" s="12"/>
      <c r="AK13" s="12"/>
    </row>
    <row r="14" spans="2:37" ht="15.75" customHeight="1">
      <c r="B14" s="61"/>
      <c r="C14" s="62"/>
      <c r="D14" s="24"/>
      <c r="E14" s="2"/>
      <c r="F14" s="96" t="s">
        <v>12</v>
      </c>
      <c r="G14" s="96"/>
      <c r="H14" s="24"/>
      <c r="I14" s="27"/>
      <c r="J14" s="2">
        <v>2</v>
      </c>
      <c r="K14" s="77" t="s">
        <v>14</v>
      </c>
      <c r="L14" s="77"/>
      <c r="M14" s="39"/>
      <c r="N14" s="27"/>
      <c r="O14" s="2">
        <v>2</v>
      </c>
      <c r="P14" s="89" t="s">
        <v>121</v>
      </c>
      <c r="Q14" s="92"/>
      <c r="R14" s="45"/>
      <c r="S14" s="2">
        <v>4</v>
      </c>
      <c r="T14" s="6" t="b">
        <v>1</v>
      </c>
      <c r="U14" s="6">
        <f>IF(T14,E14,0)</f>
        <v>0</v>
      </c>
      <c r="V14" s="6" t="b">
        <v>0</v>
      </c>
      <c r="W14" s="6">
        <f>IF(V14,J14,0)</f>
        <v>0</v>
      </c>
      <c r="X14" s="43" t="b">
        <v>0</v>
      </c>
      <c r="Y14" s="6">
        <f>IF(X14,J14,0)</f>
        <v>0</v>
      </c>
      <c r="Z14" s="6" t="b">
        <v>0</v>
      </c>
      <c r="AA14" s="6">
        <f>IF(Z14,O14,0)</f>
        <v>0</v>
      </c>
      <c r="AB14" s="6" t="b">
        <v>0</v>
      </c>
      <c r="AC14" s="6">
        <f>IF(AB14,O14,0)</f>
        <v>0</v>
      </c>
      <c r="AD14" s="43" t="b">
        <v>0</v>
      </c>
      <c r="AE14" s="6">
        <f t="shared" si="1"/>
        <v>0</v>
      </c>
      <c r="AF14" s="43" t="b">
        <v>1</v>
      </c>
      <c r="AG14" s="6">
        <f t="shared" si="0"/>
        <v>4</v>
      </c>
      <c r="AH14" s="43"/>
      <c r="AI14" s="12"/>
      <c r="AJ14" s="12"/>
      <c r="AK14" s="12"/>
    </row>
    <row r="15" spans="2:37" ht="15.75" customHeight="1" thickBot="1">
      <c r="B15" s="85"/>
      <c r="C15" s="86"/>
      <c r="D15" s="86"/>
      <c r="E15" s="8"/>
      <c r="F15" s="110" t="s">
        <v>13</v>
      </c>
      <c r="G15" s="110"/>
      <c r="H15" s="30"/>
      <c r="I15" s="28"/>
      <c r="J15" s="2">
        <v>2</v>
      </c>
      <c r="K15" s="84" t="s">
        <v>49</v>
      </c>
      <c r="L15" s="84"/>
      <c r="M15" s="39"/>
      <c r="N15" s="28"/>
      <c r="O15" s="2">
        <v>2</v>
      </c>
      <c r="P15" s="89" t="s">
        <v>122</v>
      </c>
      <c r="Q15" s="90"/>
      <c r="R15" s="166"/>
      <c r="S15" s="2">
        <v>4</v>
      </c>
      <c r="T15" s="6"/>
      <c r="U15" s="6"/>
      <c r="V15" s="6" t="b">
        <v>0</v>
      </c>
      <c r="W15" s="6">
        <f>IF(V15,J15,0)</f>
        <v>0</v>
      </c>
      <c r="X15" s="43" t="b">
        <v>0</v>
      </c>
      <c r="Y15" s="6">
        <f>IF(X15,J15,0)</f>
        <v>0</v>
      </c>
      <c r="Z15" s="6" t="b">
        <v>0</v>
      </c>
      <c r="AA15" s="6">
        <f>IF(Z15,O15,0)</f>
        <v>0</v>
      </c>
      <c r="AB15" s="6" t="b">
        <v>0</v>
      </c>
      <c r="AC15" s="6">
        <f>IF(AB15,O15,0)</f>
        <v>0</v>
      </c>
      <c r="AD15" s="43" t="b">
        <v>0</v>
      </c>
      <c r="AE15" s="6">
        <f t="shared" si="1"/>
        <v>0</v>
      </c>
      <c r="AF15" s="43" t="b">
        <v>1</v>
      </c>
      <c r="AG15" s="6">
        <f t="shared" si="0"/>
        <v>4</v>
      </c>
      <c r="AH15" s="43"/>
      <c r="AI15" s="12"/>
      <c r="AJ15" s="12"/>
      <c r="AK15" s="12"/>
    </row>
    <row r="16" spans="2:33" ht="15.75" customHeight="1" thickBot="1">
      <c r="B16" s="114" t="s">
        <v>21</v>
      </c>
      <c r="C16" s="115"/>
      <c r="D16" s="118"/>
      <c r="E16" s="7">
        <f>SUM(U6:U14)</f>
        <v>0</v>
      </c>
      <c r="F16" s="132" t="s">
        <v>26</v>
      </c>
      <c r="G16" s="133"/>
      <c r="H16" s="20">
        <f>SUM(W6:W15)</f>
        <v>0</v>
      </c>
      <c r="I16" s="21">
        <f>SUM(Y6:Y15)</f>
        <v>0</v>
      </c>
      <c r="J16" s="4">
        <f>SUM(W6:W15)+SUM(Y6:Y15)</f>
        <v>0</v>
      </c>
      <c r="K16" s="132" t="s">
        <v>50</v>
      </c>
      <c r="L16" s="133"/>
      <c r="M16" s="20">
        <f>SUM(AA6:AA15)</f>
        <v>0</v>
      </c>
      <c r="N16" s="42">
        <f>SUM(AC6:AC15)</f>
        <v>0</v>
      </c>
      <c r="O16" s="4">
        <f>SUM(AA6:AA15)+SUM(AC6:AC15)</f>
        <v>0</v>
      </c>
      <c r="P16" s="132" t="s">
        <v>101</v>
      </c>
      <c r="Q16" s="133"/>
      <c r="R16" s="167"/>
      <c r="S16" s="4">
        <v>0</v>
      </c>
      <c r="T16" s="11"/>
      <c r="U16" s="13" t="s">
        <v>41</v>
      </c>
      <c r="V16" s="12"/>
      <c r="W16" s="43">
        <f>SUM(W6:W15)</f>
        <v>0</v>
      </c>
      <c r="X16" s="12"/>
      <c r="Y16" s="18"/>
      <c r="Z16" s="18"/>
      <c r="AA16" s="18"/>
      <c r="AB16" s="18"/>
      <c r="AC16" s="18"/>
      <c r="AD16" s="12"/>
      <c r="AE16" s="12"/>
      <c r="AF16" s="12"/>
      <c r="AG16" s="12"/>
    </row>
    <row r="17" spans="2:33" ht="15.75" customHeight="1" thickBot="1">
      <c r="B17" s="114" t="s">
        <v>22</v>
      </c>
      <c r="C17" s="115"/>
      <c r="D17" s="116">
        <f>E16*$U$5</f>
        <v>0</v>
      </c>
      <c r="E17" s="117"/>
      <c r="F17" s="85" t="s">
        <v>27</v>
      </c>
      <c r="G17" s="91"/>
      <c r="H17" s="116">
        <f>SUM(W6:W15)*$U$5+SUM(Y6:Y15)*$W$5</f>
        <v>0</v>
      </c>
      <c r="I17" s="121"/>
      <c r="J17" s="117"/>
      <c r="K17" s="85" t="s">
        <v>51</v>
      </c>
      <c r="L17" s="86"/>
      <c r="M17" s="134">
        <f>SUM(AA6:AA15)*U5+SUM(AC6:AC15)*$W$5</f>
        <v>0</v>
      </c>
      <c r="N17" s="135"/>
      <c r="O17" s="136"/>
      <c r="P17" s="85" t="s">
        <v>102</v>
      </c>
      <c r="Q17" s="86"/>
      <c r="R17" s="116">
        <f>S16*W5</f>
        <v>0</v>
      </c>
      <c r="S17" s="117"/>
      <c r="T17" s="12"/>
      <c r="U17" s="164">
        <f>E16+J16+O16+S16</f>
        <v>0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5" customHeight="1" thickBot="1">
      <c r="B18" s="131"/>
      <c r="C18" s="87"/>
      <c r="D18" s="87"/>
      <c r="E18" s="88"/>
      <c r="F18" s="53" t="s">
        <v>15</v>
      </c>
      <c r="G18" s="87" t="s">
        <v>17</v>
      </c>
      <c r="H18" s="87"/>
      <c r="I18" s="87"/>
      <c r="J18" s="88"/>
      <c r="K18" s="53" t="s">
        <v>15</v>
      </c>
      <c r="L18" s="87" t="s">
        <v>17</v>
      </c>
      <c r="M18" s="87"/>
      <c r="N18" s="87"/>
      <c r="O18" s="88"/>
      <c r="P18" s="53" t="s">
        <v>15</v>
      </c>
      <c r="Q18" s="87"/>
      <c r="R18" s="87"/>
      <c r="S18" s="88"/>
      <c r="T18" s="12"/>
      <c r="U18" s="12"/>
      <c r="V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5" customHeight="1" thickBot="1">
      <c r="B19" s="93"/>
      <c r="C19" s="94"/>
      <c r="D19" s="94"/>
      <c r="E19" s="95"/>
      <c r="F19" s="55" t="s">
        <v>32</v>
      </c>
      <c r="G19" s="151" t="s">
        <v>149</v>
      </c>
      <c r="H19" s="151"/>
      <c r="I19" s="151"/>
      <c r="J19" s="123"/>
      <c r="K19" s="63" t="s">
        <v>70</v>
      </c>
      <c r="L19" s="78" t="s">
        <v>153</v>
      </c>
      <c r="M19" s="78"/>
      <c r="N19" s="78"/>
      <c r="O19" s="79"/>
      <c r="P19" s="63" t="s">
        <v>133</v>
      </c>
      <c r="Q19" s="78"/>
      <c r="R19" s="78"/>
      <c r="S19" s="79"/>
      <c r="T19" s="12"/>
      <c r="U19" s="13" t="s">
        <v>42</v>
      </c>
      <c r="V19" s="14"/>
      <c r="W19" s="46" t="s">
        <v>103</v>
      </c>
      <c r="X19" s="47">
        <f>IF(U17&gt;15,6,3)</f>
        <v>3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1" ht="15" customHeight="1" thickBot="1">
      <c r="B20" s="93"/>
      <c r="C20" s="94"/>
      <c r="D20" s="94"/>
      <c r="E20" s="95"/>
      <c r="F20" s="9" t="s">
        <v>16</v>
      </c>
      <c r="G20" s="151" t="s">
        <v>18</v>
      </c>
      <c r="H20" s="151"/>
      <c r="I20" s="151"/>
      <c r="J20" s="123"/>
      <c r="K20" s="64" t="s">
        <v>185</v>
      </c>
      <c r="L20" s="78" t="s">
        <v>129</v>
      </c>
      <c r="M20" s="78"/>
      <c r="N20" s="78"/>
      <c r="O20" s="79"/>
      <c r="P20" s="65" t="s">
        <v>193</v>
      </c>
      <c r="Q20" s="78"/>
      <c r="R20" s="78"/>
      <c r="S20" s="79"/>
      <c r="T20" s="12"/>
      <c r="U20" s="16">
        <f>ROUND(D17+H17+M17+R17,0)</f>
        <v>0</v>
      </c>
      <c r="V20" s="14"/>
      <c r="W20" s="29" t="str">
        <f>IF(X19=3,"прве две рате","првих пет рата")</f>
        <v>прве две рате</v>
      </c>
      <c r="X20" s="15">
        <f>ROUND(U20/X19,0)</f>
        <v>0</v>
      </c>
      <c r="Y20" s="12"/>
      <c r="Z20" s="12"/>
      <c r="AA20" s="12"/>
      <c r="AB20" s="12"/>
      <c r="AC20" s="12"/>
      <c r="AD20" s="12"/>
      <c r="AE20" s="12"/>
    </row>
    <row r="21" spans="2:31" ht="15" customHeight="1" thickBot="1">
      <c r="B21" s="128"/>
      <c r="C21" s="80"/>
      <c r="D21" s="80"/>
      <c r="E21" s="81"/>
      <c r="F21" s="9"/>
      <c r="G21" s="156" t="s">
        <v>33</v>
      </c>
      <c r="H21" s="156"/>
      <c r="I21" s="156"/>
      <c r="J21" s="74"/>
      <c r="K21" s="65" t="s">
        <v>186</v>
      </c>
      <c r="L21" s="80" t="s">
        <v>85</v>
      </c>
      <c r="M21" s="80"/>
      <c r="N21" s="80"/>
      <c r="O21" s="81"/>
      <c r="P21" s="162"/>
      <c r="Q21" s="80"/>
      <c r="R21" s="80"/>
      <c r="S21" s="81"/>
      <c r="T21" s="12"/>
      <c r="U21" s="12"/>
      <c r="V21" s="12"/>
      <c r="W21" s="29" t="str">
        <f>"последња, "&amp;X19&amp;". рата"</f>
        <v>последња, 3. рата</v>
      </c>
      <c r="X21" s="15">
        <f>U20-(X19-1)*X20</f>
        <v>0</v>
      </c>
      <c r="Y21" s="12"/>
      <c r="Z21" s="12"/>
      <c r="AA21" s="12"/>
      <c r="AB21" s="12"/>
      <c r="AC21" s="12"/>
      <c r="AD21" s="12"/>
      <c r="AE21" s="12"/>
    </row>
    <row r="22" spans="2:31" ht="15" customHeight="1">
      <c r="B22" s="55"/>
      <c r="C22" s="56"/>
      <c r="D22" s="56"/>
      <c r="E22" s="57"/>
      <c r="F22" s="9"/>
      <c r="G22" s="155"/>
      <c r="H22" s="155"/>
      <c r="I22" s="155"/>
      <c r="J22" s="66"/>
      <c r="K22" s="65"/>
      <c r="L22" s="80" t="s">
        <v>187</v>
      </c>
      <c r="M22" s="80"/>
      <c r="N22" s="80"/>
      <c r="O22" s="81"/>
      <c r="P22" s="162"/>
      <c r="Q22" s="56"/>
      <c r="R22" s="56"/>
      <c r="S22" s="57"/>
      <c r="T22" s="12"/>
      <c r="U22" s="12"/>
      <c r="V22" s="12"/>
      <c r="W22" s="29"/>
      <c r="X22" s="36"/>
      <c r="Y22" s="12"/>
      <c r="Z22" s="12"/>
      <c r="AA22" s="12"/>
      <c r="AB22" s="12"/>
      <c r="AC22" s="12"/>
      <c r="AD22" s="12"/>
      <c r="AE22" s="12"/>
    </row>
    <row r="23" spans="2:31" ht="15" customHeight="1" thickBot="1">
      <c r="B23" s="60"/>
      <c r="C23" s="58"/>
      <c r="D23" s="58"/>
      <c r="E23" s="59"/>
      <c r="F23" s="19"/>
      <c r="G23" s="68"/>
      <c r="H23" s="68"/>
      <c r="I23" s="68"/>
      <c r="J23" s="154"/>
      <c r="K23" s="69"/>
      <c r="L23" s="149" t="s">
        <v>188</v>
      </c>
      <c r="M23" s="149"/>
      <c r="N23" s="149"/>
      <c r="O23" s="150"/>
      <c r="P23" s="163"/>
      <c r="Q23" s="58"/>
      <c r="R23" s="58"/>
      <c r="S23" s="59"/>
      <c r="T23" s="12"/>
      <c r="U23" s="12"/>
      <c r="V23" s="12"/>
      <c r="W23" s="29"/>
      <c r="X23" s="36"/>
      <c r="Y23" s="12"/>
      <c r="Z23" s="12"/>
      <c r="AA23" s="12"/>
      <c r="AB23" s="12"/>
      <c r="AC23" s="12"/>
      <c r="AD23" s="12"/>
      <c r="AE23" s="12"/>
    </row>
    <row r="24" spans="12:31" ht="15.75" thickBot="1">
      <c r="L24" s="18"/>
      <c r="M24" s="18"/>
      <c r="Q24" s="1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19" ht="21.75" thickBot="1">
      <c r="B25" s="124" t="s">
        <v>197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2:17" ht="15">
      <c r="L26" s="18"/>
      <c r="M26" s="18"/>
      <c r="Q26" s="18"/>
    </row>
    <row r="27" spans="12:17" ht="15">
      <c r="L27" s="18"/>
      <c r="M27" s="18"/>
      <c r="Q27" s="18"/>
    </row>
    <row r="28" spans="12:17" ht="15">
      <c r="L28" s="18"/>
      <c r="M28" s="18"/>
      <c r="Q28" s="18"/>
    </row>
    <row r="29" spans="12:17" ht="15">
      <c r="L29" s="18"/>
      <c r="M29" s="18"/>
      <c r="Q29" s="18"/>
    </row>
    <row r="30" spans="12:17" ht="15">
      <c r="L30" s="18"/>
      <c r="M30" s="18"/>
      <c r="Q30" s="18"/>
    </row>
    <row r="31" spans="12:17" ht="15">
      <c r="L31" s="18"/>
      <c r="M31" s="18"/>
      <c r="Q31" s="18"/>
    </row>
    <row r="32" spans="12:17" ht="15">
      <c r="L32" s="18"/>
      <c r="M32" s="18"/>
      <c r="Q32" s="18"/>
    </row>
    <row r="33" spans="12:17" ht="15">
      <c r="L33" s="18"/>
      <c r="M33" s="18"/>
      <c r="Q33" s="18"/>
    </row>
  </sheetData>
  <sheetProtection/>
  <mergeCells count="83">
    <mergeCell ref="P16:R16"/>
    <mergeCell ref="B2:S2"/>
    <mergeCell ref="B25:S25"/>
    <mergeCell ref="B21:E21"/>
    <mergeCell ref="G21:J21"/>
    <mergeCell ref="L21:O21"/>
    <mergeCell ref="Q21:S21"/>
    <mergeCell ref="L22:O22"/>
    <mergeCell ref="L23:O23"/>
    <mergeCell ref="B19:E19"/>
    <mergeCell ref="G19:J19"/>
    <mergeCell ref="L19:O19"/>
    <mergeCell ref="Q19:S19"/>
    <mergeCell ref="B20:E20"/>
    <mergeCell ref="G20:J20"/>
    <mergeCell ref="L20:O20"/>
    <mergeCell ref="Q20:S20"/>
    <mergeCell ref="P17:Q17"/>
    <mergeCell ref="R17:S17"/>
    <mergeCell ref="B18:E18"/>
    <mergeCell ref="G18:J18"/>
    <mergeCell ref="L18:O18"/>
    <mergeCell ref="Q18:S18"/>
    <mergeCell ref="B16:D16"/>
    <mergeCell ref="F16:G16"/>
    <mergeCell ref="K16:L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2:Q12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W4:X4"/>
    <mergeCell ref="B5:C5"/>
    <mergeCell ref="F5:G5"/>
    <mergeCell ref="K5:L5"/>
    <mergeCell ref="P5:Q5"/>
    <mergeCell ref="U5:V5"/>
    <mergeCell ref="W5:X5"/>
    <mergeCell ref="B4:E4"/>
    <mergeCell ref="F4:J4"/>
    <mergeCell ref="K4:O4"/>
    <mergeCell ref="P4:S4"/>
    <mergeCell ref="U4:V4"/>
  </mergeCells>
  <conditionalFormatting sqref="J16">
    <cfRule type="cellIs" priority="6" dxfId="54" operator="greaterThan" stopIfTrue="1">
      <formula>60</formula>
    </cfRule>
  </conditionalFormatting>
  <conditionalFormatting sqref="O16">
    <cfRule type="cellIs" priority="5" dxfId="0" operator="greaterThan" stopIfTrue="1">
      <formula>60</formula>
    </cfRule>
  </conditionalFormatting>
  <conditionalFormatting sqref="S16">
    <cfRule type="cellIs" priority="1" dxfId="5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cp:lastPrinted>2022-10-18T09:22:39Z</cp:lastPrinted>
  <dcterms:created xsi:type="dcterms:W3CDTF">2016-10-06T18:39:33Z</dcterms:created>
  <dcterms:modified xsi:type="dcterms:W3CDTF">2023-09-08T08:45:45Z</dcterms:modified>
  <cp:category/>
  <cp:version/>
  <cp:contentType/>
  <cp:contentStatus/>
</cp:coreProperties>
</file>